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/>
  <mc:AlternateContent xmlns:mc="http://schemas.openxmlformats.org/markup-compatibility/2006">
    <mc:Choice Requires="x15">
      <x15ac:absPath xmlns:x15ac="http://schemas.microsoft.com/office/spreadsheetml/2010/11/ac" url="/Users/pabloa/Downloads/"/>
    </mc:Choice>
  </mc:AlternateContent>
  <xr:revisionPtr revIDLastSave="0" documentId="13_ncr:1_{CD84A448-4323-E345-9C21-2BC265EDEF95}" xr6:coauthVersionLast="47" xr6:coauthVersionMax="47" xr10:uidLastSave="{00000000-0000-0000-0000-000000000000}"/>
  <bookViews>
    <workbookView xWindow="0" yWindow="500" windowWidth="38400" windowHeight="21100" activeTab="1" xr2:uid="{00000000-000D-0000-FFFF-FFFF00000000}"/>
  </bookViews>
  <sheets>
    <sheet name="COTIZADOR APARTAMENTOS" sheetId="1" state="hidden" r:id="rId1"/>
    <sheet name="COTIZADOR CASAS" sheetId="2" r:id="rId2"/>
    <sheet name="TORRE(2)" sheetId="3" state="hidden" r:id="rId3"/>
    <sheet name="CASA E1 -130 -2024" sheetId="4" state="hidden" r:id="rId4"/>
    <sheet name="ALEJANDRA CASA E2 135SMMLV (2)" sheetId="5" state="hidden" r:id="rId5"/>
    <sheet name="ASTRID CASA E2 135SMMLV (2)" sheetId="6" state="hidden" r:id="rId6"/>
    <sheet name="COTIZACION VIP 20&quot;" sheetId="7" state="hidden" r:id="rId7"/>
    <sheet name="Hoja3" sheetId="8" state="hidden" r:id="rId8"/>
    <sheet name="Hoja1" sheetId="9" state="hidden" r:id="rId9"/>
    <sheet name="Copia de Hoja2" sheetId="10" state="hidden" r:id="rId10"/>
    <sheet name="TORRE 2" sheetId="11" state="hidden" r:id="rId11"/>
    <sheet name="TORRE 1" sheetId="12" state="hidden" r:id="rId12"/>
    <sheet name="22-1 D2 -E1" sheetId="13" state="hidden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7" roundtripDataChecksum="YaEhygKsMt+GSXVH2kIveWgUnBBJ7UMm8Qkq1YeLX2Q="/>
    </ext>
  </extLst>
</workbook>
</file>

<file path=xl/calcChain.xml><?xml version="1.0" encoding="utf-8"?>
<calcChain xmlns="http://schemas.openxmlformats.org/spreadsheetml/2006/main">
  <c r="B53" i="13" l="1"/>
  <c r="E39" i="13"/>
  <c r="B21" i="12"/>
  <c r="H25" i="12" s="1"/>
  <c r="H26" i="12" s="1"/>
  <c r="H27" i="12" s="1"/>
  <c r="H28" i="12" s="1"/>
  <c r="H29" i="12" s="1"/>
  <c r="H30" i="12" s="1"/>
  <c r="H31" i="12" s="1"/>
  <c r="H32" i="12" s="1"/>
  <c r="H33" i="12" s="1"/>
  <c r="H34" i="12" s="1"/>
  <c r="H35" i="12" s="1"/>
  <c r="H36" i="12" s="1"/>
  <c r="H37" i="12" s="1"/>
  <c r="H38" i="12" s="1"/>
  <c r="H39" i="12" s="1"/>
  <c r="H40" i="12" s="1"/>
  <c r="H41" i="12" s="1"/>
  <c r="H42" i="12" s="1"/>
  <c r="H43" i="12" s="1"/>
  <c r="H44" i="12" s="1"/>
  <c r="B22" i="11"/>
  <c r="B21" i="11"/>
  <c r="H25" i="11" s="1"/>
  <c r="H26" i="11" s="1"/>
  <c r="H27" i="11" s="1"/>
  <c r="H28" i="11" s="1"/>
  <c r="H29" i="11" s="1"/>
  <c r="H30" i="11" s="1"/>
  <c r="H31" i="11" s="1"/>
  <c r="H32" i="11" s="1"/>
  <c r="H33" i="11" s="1"/>
  <c r="H34" i="11" s="1"/>
  <c r="H35" i="11" s="1"/>
  <c r="H36" i="11" s="1"/>
  <c r="H37" i="11" s="1"/>
  <c r="H38" i="11" s="1"/>
  <c r="H39" i="11" s="1"/>
  <c r="H40" i="11" s="1"/>
  <c r="H41" i="11" s="1"/>
  <c r="H42" i="11" s="1"/>
  <c r="H43" i="11" s="1"/>
  <c r="H44" i="11" s="1"/>
  <c r="M43" i="11" s="1"/>
  <c r="H27" i="10"/>
  <c r="B27" i="10"/>
  <c r="E24" i="10"/>
  <c r="E22" i="10"/>
  <c r="E20" i="10"/>
  <c r="K7" i="10"/>
  <c r="K30" i="10" s="1"/>
  <c r="E7" i="10"/>
  <c r="E25" i="10" s="1"/>
  <c r="E26" i="10" s="1"/>
  <c r="F2" i="10"/>
  <c r="R35" i="9"/>
  <c r="R19" i="9"/>
  <c r="B44" i="7"/>
  <c r="E40" i="7"/>
  <c r="E41" i="7" s="1"/>
  <c r="E39" i="7"/>
  <c r="E38" i="7"/>
  <c r="B53" i="6"/>
  <c r="E39" i="6"/>
  <c r="E50" i="6" s="1"/>
  <c r="E51" i="6" s="1"/>
  <c r="E52" i="6" s="1"/>
  <c r="B53" i="5"/>
  <c r="E50" i="5"/>
  <c r="E51" i="5" s="1"/>
  <c r="R48" i="5"/>
  <c r="R47" i="5"/>
  <c r="E46" i="5"/>
  <c r="E48" i="5" s="1"/>
  <c r="Q41" i="5" s="1"/>
  <c r="Q37" i="5"/>
  <c r="B49" i="4"/>
  <c r="E46" i="4"/>
  <c r="E47" i="4" s="1"/>
  <c r="E48" i="4" s="1"/>
  <c r="E44" i="4"/>
  <c r="E42" i="4"/>
  <c r="I36" i="4"/>
  <c r="E34" i="4"/>
  <c r="M26" i="4"/>
  <c r="M34" i="4" s="1"/>
  <c r="C45" i="3"/>
  <c r="F29" i="3"/>
  <c r="Q13" i="3"/>
  <c r="Q12" i="3"/>
  <c r="B53" i="2"/>
  <c r="E39" i="2"/>
  <c r="E33" i="2"/>
  <c r="F38" i="2" s="1"/>
  <c r="E41" i="2" s="1"/>
  <c r="D32" i="2"/>
  <c r="F30" i="1"/>
  <c r="F33" i="1" s="1"/>
  <c r="E52" i="5" l="1"/>
  <c r="Q45" i="5" s="1"/>
  <c r="Q52" i="5"/>
  <c r="D41" i="2"/>
  <c r="E50" i="2"/>
  <c r="E51" i="2" s="1"/>
  <c r="E52" i="2" s="1"/>
  <c r="E46" i="2"/>
  <c r="E48" i="2" s="1"/>
  <c r="G32" i="1"/>
  <c r="F32" i="3"/>
  <c r="F41" i="3" s="1"/>
  <c r="R28" i="4"/>
  <c r="E46" i="6"/>
  <c r="E48" i="6" s="1"/>
  <c r="K13" i="10"/>
  <c r="F35" i="1" l="1"/>
  <c r="C67" i="1"/>
  <c r="F45" i="1"/>
  <c r="F38" i="3"/>
  <c r="F39" i="3" s="1"/>
  <c r="F40" i="3"/>
  <c r="F42" i="3" s="1"/>
  <c r="R33" i="4"/>
  <c r="M31" i="4"/>
  <c r="M33" i="4"/>
  <c r="F43" i="1" l="1"/>
  <c r="F44" i="1" s="1"/>
  <c r="F40" i="1"/>
  <c r="F41" i="1" s="1"/>
  <c r="E35" i="1"/>
</calcChain>
</file>

<file path=xl/sharedStrings.xml><?xml version="1.0" encoding="utf-8"?>
<sst xmlns="http://schemas.openxmlformats.org/spreadsheetml/2006/main" count="643" uniqueCount="199">
  <si>
    <t>URBANIZACION NAVARRA</t>
  </si>
  <si>
    <t>Estas imágenes son ilustrativas y por lo tanto pueden presentar modificaciones en sus diseños, muebles y acabados, contienen elementos de apreciación estética que son interpretación y no comprometen al promotor.</t>
  </si>
  <si>
    <t>INFORMACIÓN GENERAL</t>
  </si>
  <si>
    <t>Apartamento</t>
  </si>
  <si>
    <t>Torre</t>
  </si>
  <si>
    <t>SMMLV AL AÑO ESCRITURA</t>
  </si>
  <si>
    <t>130 / 135</t>
  </si>
  <si>
    <t>Área construida (m2)</t>
  </si>
  <si>
    <t>130 SMMLV DEL AÑO DE ESCRITURA</t>
  </si>
  <si>
    <t xml:space="preserve">SIMULADOR </t>
  </si>
  <si>
    <t>VALOR APARTAMENTO 2025</t>
  </si>
  <si>
    <t>BONO DESCUENTO</t>
  </si>
  <si>
    <t>VALOR DEFINITIVO</t>
  </si>
  <si>
    <t>INGRESOS DE NUCLEO FAMILIAR</t>
  </si>
  <si>
    <t>CAPACIDAD DE ENDEUDAMIENTO</t>
  </si>
  <si>
    <t>20años</t>
  </si>
  <si>
    <t>CREDITO REQUERIDO MAX 70%</t>
  </si>
  <si>
    <t>SUBSIDIO CAJA DE COMPENSACION</t>
  </si>
  <si>
    <t>CUOTA INICIAL</t>
  </si>
  <si>
    <t>SEPARACION</t>
  </si>
  <si>
    <t>AHORROS</t>
  </si>
  <si>
    <t>CESANTIAS</t>
  </si>
  <si>
    <t>PAGO INICIAL RESTANTE</t>
  </si>
  <si>
    <t>CUOTAS MENSUALES</t>
  </si>
  <si>
    <t>Pago total inicial</t>
  </si>
  <si>
    <r>
      <rPr>
        <sz val="11"/>
        <color theme="1"/>
        <rFont val="Calibri"/>
        <family val="2"/>
      </rPr>
      <t xml:space="preserve">                          </t>
    </r>
    <r>
      <rPr>
        <b/>
        <sz val="11"/>
        <color rgb="FF000000"/>
        <rFont val="Calibri"/>
        <family val="2"/>
      </rPr>
      <t>SE ENTREGA EN OBRA GRIS</t>
    </r>
  </si>
  <si>
    <t>TOTAL VIVIENDA</t>
  </si>
  <si>
    <t xml:space="preserve">                          </t>
  </si>
  <si>
    <t>EL COSTO DE LOS GASTOS DE ESCRITURACION ES DE $5.000.000 APROX, ESTE VALOR NO ESTA INCLUIDO DENTRO DE LA INICIAL</t>
  </si>
  <si>
    <t>FIDUCIA: CREDICORP CAPITAL</t>
  </si>
  <si>
    <t>SOLO MES DE MAYO</t>
  </si>
  <si>
    <t>BANCO CONSTRUCTOR: DAVIVIENDA</t>
  </si>
  <si>
    <t>Recuerde que este plan de pagos puede se ajustado segun las necesidades del cliente</t>
  </si>
  <si>
    <t>Constructora: CONSORCIO CSR</t>
  </si>
  <si>
    <t xml:space="preserve">Asesor </t>
  </si>
  <si>
    <t>ALEJANDRA RODRIGUEZ</t>
  </si>
  <si>
    <t>correo:</t>
  </si>
  <si>
    <t>arodriguezh@navarra.com.co</t>
  </si>
  <si>
    <t>Celular:</t>
  </si>
  <si>
    <t xml:space="preserve">Sala de Ventas: CRR29N°11-23 LA MILAGROSA </t>
  </si>
  <si>
    <t>GIRARDOT - CUNDINAMARCA</t>
  </si>
  <si>
    <t>Casa</t>
  </si>
  <si>
    <t>TIPO 1</t>
  </si>
  <si>
    <t>Garajes</t>
  </si>
  <si>
    <t>N/A</t>
  </si>
  <si>
    <t>Valor Inmueble</t>
  </si>
  <si>
    <t>130/135 SMMLV AL AÑO DE ESCRITURACION + PLUS ESQ</t>
  </si>
  <si>
    <t>SIMULADOR</t>
  </si>
  <si>
    <t>CREDITO REQUERIDO MAX</t>
  </si>
  <si>
    <t>PRIMAS DIC 2024 + JUN 2025</t>
  </si>
  <si>
    <t>Pago inicial restante</t>
  </si>
  <si>
    <t>Cuotas Mensuales</t>
  </si>
  <si>
    <t>Total cuota inicial</t>
  </si>
  <si>
    <t>Crédito</t>
  </si>
  <si>
    <t>Total valor inmueble</t>
  </si>
  <si>
    <t xml:space="preserve">CONTRUCTORA: CONSORCIO CSR </t>
  </si>
  <si>
    <t>SE ENTREGA TOTALMENTE  EN OBRA GRIS</t>
  </si>
  <si>
    <t xml:space="preserve">   "Esta cotizacion NO incluye los gastos de escrituracion, cuyo valor aproximado es de $6,080.000".</t>
  </si>
  <si>
    <t>Cordialmente,</t>
  </si>
  <si>
    <t>Astrid Cardozo</t>
  </si>
  <si>
    <t>acardozo@navarra.com.co</t>
  </si>
  <si>
    <t>El precio y las condiciones de venta podrán ser modificadas por el vendedor antes de la separación del inmueble. </t>
  </si>
  <si>
    <t>Sala de Ventas: Vía MELGAR RICAURTE</t>
  </si>
  <si>
    <t>Deposito</t>
  </si>
  <si>
    <t>132 SMMLV DEL AÑO DE ESCRITURA</t>
  </si>
  <si>
    <t>INVERSIÓN</t>
  </si>
  <si>
    <t>Valor Apartamento</t>
  </si>
  <si>
    <t>subsidio caja de compensacion</t>
  </si>
  <si>
    <t>BONO VALOR VIVIENDA</t>
  </si>
  <si>
    <t xml:space="preserve">Cuota Inicial: </t>
  </si>
  <si>
    <t>Separación</t>
  </si>
  <si>
    <t>Ahorro</t>
  </si>
  <si>
    <t>cesantias Reales</t>
  </si>
  <si>
    <t>primas proyec jun23-DIC23 - jun24</t>
  </si>
  <si>
    <t xml:space="preserve">cesantias proyectadas 23 </t>
  </si>
  <si>
    <t xml:space="preserve">saldo cuota inicial </t>
  </si>
  <si>
    <r>
      <rPr>
        <sz val="11"/>
        <color rgb="FF000000"/>
        <rFont val="Calibri"/>
        <family val="2"/>
      </rPr>
      <t xml:space="preserve">                          </t>
    </r>
    <r>
      <rPr>
        <b/>
        <sz val="11"/>
        <color rgb="FF000000"/>
        <rFont val="Calibri"/>
        <family val="2"/>
      </rPr>
      <t>SE ENTREGA EN OBRA GRIS</t>
    </r>
  </si>
  <si>
    <t>EL COSTO DE LOS GASTOS DE ESCRITURACION ES DE $5.830.000 APROX, ESTE VALOR NO ESTA INCLUIDO DENTRO DE LA INICIAL</t>
  </si>
  <si>
    <t xml:space="preserve">   "Vigencia de la Cotización Máximo 3 dias".</t>
  </si>
  <si>
    <t>PLAN ADICIONAL ESQUINERA 15SMMLV</t>
  </si>
  <si>
    <t>SALDO DE CONTRATO</t>
  </si>
  <si>
    <t>130 SMMLV AL AÑO DE ESCRITURACION</t>
  </si>
  <si>
    <t>Subsidio caja de compensacion</t>
  </si>
  <si>
    <t>Cuota Inicial</t>
  </si>
  <si>
    <t>cesantias reales + proyectadas</t>
  </si>
  <si>
    <t xml:space="preserve">ahorro </t>
  </si>
  <si>
    <t xml:space="preserve">primas proyectadas  </t>
  </si>
  <si>
    <t>Ajuste valor subsidio</t>
  </si>
  <si>
    <t xml:space="preserve">   "Esta cotizacion NO incluye los gastos de escrituracion, cuyo valor aproximado es de $6.000.000".</t>
  </si>
  <si>
    <t>Quedamos Atentos a sus comentarios</t>
  </si>
  <si>
    <t>62,07</t>
  </si>
  <si>
    <t>PLAN ACABADOS 15SMMLV</t>
  </si>
  <si>
    <t>SEPARACIÓN</t>
  </si>
  <si>
    <t>MAX JULIO 2024</t>
  </si>
  <si>
    <t>SB COMPENSACIÓN</t>
  </si>
  <si>
    <t>SEPT</t>
  </si>
  <si>
    <t>Porcentaje cuota inicial</t>
  </si>
  <si>
    <t>cesan reales y proy 23</t>
  </si>
  <si>
    <t>AHORRO</t>
  </si>
  <si>
    <t>PRIMAS PROYECTADA</t>
  </si>
  <si>
    <t>bono compensar</t>
  </si>
  <si>
    <t>VALOR TOTAL</t>
  </si>
  <si>
    <t>CDT SEPTIEMBRE</t>
  </si>
  <si>
    <t>135 SMMLV AL AÑO DE ESCRITURACION</t>
  </si>
  <si>
    <t>$22.500.000</t>
  </si>
  <si>
    <t>$1.875.000</t>
  </si>
  <si>
    <t>BONO COMPENSAR</t>
  </si>
  <si>
    <t xml:space="preserve">   "Esta cotizacion NO incluye los gastos de escrituracion, cuyo valor aproximado es de $5.180.000".</t>
  </si>
  <si>
    <t>90 SMMLV AL AÑO DE ESCRITURA</t>
  </si>
  <si>
    <t>Valor total del Apartamento</t>
  </si>
  <si>
    <t>cesantias</t>
  </si>
  <si>
    <t xml:space="preserve">   </t>
  </si>
  <si>
    <r>
      <rPr>
        <sz val="11"/>
        <color rgb="FF000000"/>
        <rFont val="Calibri"/>
        <family val="2"/>
      </rPr>
      <t xml:space="preserve">           </t>
    </r>
    <r>
      <rPr>
        <b/>
        <sz val="11"/>
        <color rgb="FF000000"/>
        <rFont val="Calibri"/>
        <family val="2"/>
      </rPr>
      <t xml:space="preserve">               SE ENTREGA EN OBRA GRIS</t>
    </r>
  </si>
  <si>
    <t>EL COSTO DE LOS GASTOS DE ESCRITURACION ES DE $2,917,000 APROX, ESTE VALOR NO ESTA INCLUIDO DENTRO DE LA INICIAL</t>
  </si>
  <si>
    <t>Diana Garzon</t>
  </si>
  <si>
    <t>dgarzon@navarra.com.co</t>
  </si>
  <si>
    <t>$95,400,000</t>
  </si>
  <si>
    <t>Leonor Navarro</t>
  </si>
  <si>
    <t>lnavarro@navarra.com.co</t>
  </si>
  <si>
    <t>Banco</t>
  </si>
  <si>
    <t>tiempo</t>
  </si>
  <si>
    <t>v.credito</t>
  </si>
  <si>
    <t>cuota con Frech</t>
  </si>
  <si>
    <t>Ingresos requerido</t>
  </si>
  <si>
    <t>Banco de bogota</t>
  </si>
  <si>
    <t>30 años pesos</t>
  </si>
  <si>
    <t>Davivienda</t>
  </si>
  <si>
    <t>30 años UVR</t>
  </si>
  <si>
    <t>la hipotecaria</t>
  </si>
  <si>
    <t>Bancolombia</t>
  </si>
  <si>
    <t xml:space="preserve"> $1,400,000 - $1,700,000</t>
  </si>
  <si>
    <t>BBVA</t>
  </si>
  <si>
    <t>30 Años UVR</t>
  </si>
  <si>
    <t>N</t>
  </si>
  <si>
    <t>ETAPA</t>
  </si>
  <si>
    <t>MANZANA</t>
  </si>
  <si>
    <t>TIPO</t>
  </si>
  <si>
    <t>UNIDAD</t>
  </si>
  <si>
    <t>VALOR</t>
  </si>
  <si>
    <t>NOMBRE</t>
  </si>
  <si>
    <t>CEDULA</t>
  </si>
  <si>
    <t>ENCARGO</t>
  </si>
  <si>
    <t>COMISIONES</t>
  </si>
  <si>
    <t>1.6</t>
  </si>
  <si>
    <t>T4</t>
  </si>
  <si>
    <t>APTO</t>
  </si>
  <si>
    <t>$ 88,439,580</t>
  </si>
  <si>
    <t>ANDRES GUERRERO GARZON</t>
  </si>
  <si>
    <t>1.3.2</t>
  </si>
  <si>
    <t>T5</t>
  </si>
  <si>
    <t>$ 118,108,380</t>
  </si>
  <si>
    <t>JULIETH MILENA AYA BERNAL</t>
  </si>
  <si>
    <t>$ 99,000,000</t>
  </si>
  <si>
    <t>DIANA MILENA GUERRERO YOPASA</t>
  </si>
  <si>
    <t>ROSA ANNY PINILLA RIAÑO</t>
  </si>
  <si>
    <t>$ 95,400,000</t>
  </si>
  <si>
    <t>Edna Rocío Chaves Urbina</t>
  </si>
  <si>
    <t>YERLY MARCELA CASTILLO BORJA</t>
  </si>
  <si>
    <t>DANIELA ARDILA MUÑOZ</t>
  </si>
  <si>
    <t>2.1</t>
  </si>
  <si>
    <t>D2</t>
  </si>
  <si>
    <t>CASA</t>
  </si>
  <si>
    <t>$ 137,800,000</t>
  </si>
  <si>
    <t>EDSON EDISON GONZALEZ FIGUEROA</t>
  </si>
  <si>
    <t>RICARDO HUMBERTO MORENO MELO</t>
  </si>
  <si>
    <t>Total salario devengado mensual 2022</t>
  </si>
  <si>
    <t>Salario Soñado 2022</t>
  </si>
  <si>
    <t>EDWIN ARMANDO PARRA RAMIREZ</t>
  </si>
  <si>
    <t>TOTAL</t>
  </si>
  <si>
    <t>MZ</t>
  </si>
  <si>
    <t>ANDRES FELIPE ORTIZ TELLEZ</t>
  </si>
  <si>
    <t>CONTRATO DE OBRA</t>
  </si>
  <si>
    <t>COCINA INTEGRAL</t>
  </si>
  <si>
    <t>BAÑOS</t>
  </si>
  <si>
    <t>65,37</t>
  </si>
  <si>
    <t>VALOR CONTRATO</t>
  </si>
  <si>
    <t>14 SMMLV AÑO ESCRITURACIÓN</t>
  </si>
  <si>
    <t>ahorros</t>
  </si>
  <si>
    <t>primas proye Dic 22 y jun 23</t>
  </si>
  <si>
    <t xml:space="preserve">   "Esta cotizacion NO incluye los gastos de escrituracion, cuyo valor aproximado es de $4.180.000".</t>
  </si>
  <si>
    <t>TOTAL RECURSO INICIAL</t>
  </si>
  <si>
    <t>Apto de 57,32m2</t>
  </si>
  <si>
    <t xml:space="preserve">Fecha: </t>
  </si>
  <si>
    <t>30% Cuota Inicial</t>
  </si>
  <si>
    <t>Ingresos requeridos: $ 2,000,000</t>
  </si>
  <si>
    <t>70% CREDITO</t>
  </si>
  <si>
    <t>Torre vis aptos 135smmlv</t>
  </si>
  <si>
    <t xml:space="preserve">Cuota Inicial </t>
  </si>
  <si>
    <t>CUANTIA</t>
  </si>
  <si>
    <t>SALDO INICIAL</t>
  </si>
  <si>
    <t xml:space="preserve">cuota  </t>
  </si>
  <si>
    <t>Subsidio</t>
  </si>
  <si>
    <t>Apto de 48,58m2</t>
  </si>
  <si>
    <t>40% Cuota Inicial</t>
  </si>
  <si>
    <t>Ingresos requeridos: $ 1,722,500</t>
  </si>
  <si>
    <t>60% CREDITO</t>
  </si>
  <si>
    <t>Torre vip aptos 90smmlv</t>
  </si>
  <si>
    <t>15 SMMLV AÑO ESCRITURACIÓN</t>
  </si>
  <si>
    <t>1. Cocina semi integral en madera con salpicadero enchape a 0,63m.                                                                2. Meson acero inoxidable y estufa 4 puestos a gas.                                                                                      3. Baño primer piso, muros ecoceramica 20*20 y piso ecoceramica 34*34, H=1,80m                                                                        4. Baño Segundo piso: Muros Zona Humeda 27*45 y piso 51*51 Zona Humeda H=1,80m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</si>
</sst>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#,##0"/>
    <numFmt numFmtId="165" formatCode="_(&quot;$&quot;\ * #,##0_);_(&quot;$&quot;\ * \(#,##0\);_(&quot;$&quot;\ * &quot;-&quot;??_);_(@_)"/>
    <numFmt numFmtId="166" formatCode="&quot;$&quot;#,##0.00"/>
    <numFmt numFmtId="167" formatCode="_-&quot;$&quot;\ * #,##0_-;\-&quot;$&quot;\ * #,##0_-;_-&quot;$&quot;\ * &quot;-&quot;_-;_-@"/>
    <numFmt numFmtId="168" formatCode="_-&quot;$&quot;\ * #,##0_-;\-&quot;$&quot;\ * #,##0_-;_-&quot;$&quot;\ * &quot;-&quot;??_-;_-@"/>
    <numFmt numFmtId="169" formatCode="0.0%"/>
    <numFmt numFmtId="170" formatCode="_-&quot;$&quot;\ * #,##0.00_-;\-&quot;$&quot;\ * #,##0.00_-;_-&quot;$&quot;\ * &quot;-&quot;??_-;_-@"/>
    <numFmt numFmtId="171" formatCode="[$-F800]dddd\,\ mmmm\ dd\,\ yyyy"/>
    <numFmt numFmtId="172" formatCode="_-&quot;$&quot;* #,##0.00_-;\-&quot;$&quot;* #,##0.00_-;_-&quot;$&quot;* &quot;-&quot;??_-;_-@"/>
    <numFmt numFmtId="173" formatCode="_-&quot;$&quot;* #,##0_-;\-&quot;$&quot;* #,##0_-;_-&quot;$&quot;* &quot;-&quot;_-;_-@"/>
    <numFmt numFmtId="174" formatCode="&quot;$&quot;#,##0;[Red]\-&quot;$&quot;#,##0"/>
  </numFmts>
  <fonts count="87" x14ac:knownFonts="1">
    <font>
      <sz val="11"/>
      <color rgb="FF000000"/>
      <name val="Arial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4"/>
      <color theme="1"/>
      <name val="Arial Black"/>
      <family val="2"/>
    </font>
    <font>
      <sz val="11"/>
      <name val="Arial"/>
      <family val="2"/>
    </font>
    <font>
      <b/>
      <sz val="11"/>
      <color rgb="FF0070C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b/>
      <sz val="14"/>
      <color theme="1"/>
      <name val="Calibri"/>
      <family val="2"/>
    </font>
    <font>
      <b/>
      <sz val="13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3"/>
      <color rgb="FF2E2E2E"/>
      <name val="Calibri"/>
      <family val="2"/>
    </font>
    <font>
      <sz val="11"/>
      <color theme="1"/>
      <name val="Arial"/>
      <family val="2"/>
    </font>
    <font>
      <b/>
      <sz val="9"/>
      <color rgb="FFFF0000"/>
      <name val="Calibri"/>
      <family val="2"/>
    </font>
    <font>
      <b/>
      <sz val="16"/>
      <color theme="1"/>
      <name val="Calibri"/>
      <family val="2"/>
    </font>
    <font>
      <b/>
      <sz val="9"/>
      <color theme="1"/>
      <name val="Calibri"/>
      <family val="2"/>
    </font>
    <font>
      <sz val="12"/>
      <color theme="1"/>
      <name val="Calibri"/>
      <family val="2"/>
    </font>
    <font>
      <b/>
      <sz val="11"/>
      <color rgb="FF2E2E2E"/>
      <name val="Calibri"/>
      <family val="2"/>
    </font>
    <font>
      <u/>
      <sz val="11"/>
      <color rgb="FF0000FF"/>
      <name val="Arial"/>
      <family val="2"/>
    </font>
    <font>
      <sz val="8"/>
      <color rgb="FF000000"/>
      <name val="Calibri"/>
      <family val="2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8"/>
      <color theme="1"/>
      <name val="Arial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</font>
    <font>
      <b/>
      <sz val="14"/>
      <color theme="1"/>
      <name val="Arial"/>
      <family val="2"/>
    </font>
    <font>
      <b/>
      <sz val="13"/>
      <color rgb="FF0070C0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5"/>
      <color theme="1"/>
      <name val="Calibri"/>
      <family val="2"/>
    </font>
    <font>
      <b/>
      <sz val="13"/>
      <color theme="1"/>
      <name val="Arial"/>
      <family val="2"/>
    </font>
    <font>
      <b/>
      <sz val="12"/>
      <color rgb="FFFF0000"/>
      <name val="Calibri"/>
      <family val="2"/>
    </font>
    <font>
      <sz val="12"/>
      <color rgb="FF2E2E2E"/>
      <name val="Calibri"/>
      <family val="2"/>
    </font>
    <font>
      <b/>
      <sz val="12"/>
      <color rgb="FF2E2E2E"/>
      <name val="Calibri"/>
      <family val="2"/>
    </font>
    <font>
      <sz val="11"/>
      <color rgb="FF0000FF"/>
      <name val="Arial"/>
      <family val="2"/>
    </font>
    <font>
      <sz val="11"/>
      <color rgb="FF000000"/>
      <name val="Arial Black"/>
      <family val="2"/>
    </font>
    <font>
      <b/>
      <sz val="10"/>
      <color rgb="FF0070C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  <font>
      <sz val="9"/>
      <color rgb="FF2E2E2E"/>
      <name val="Calibri"/>
      <family val="2"/>
    </font>
    <font>
      <b/>
      <sz val="10"/>
      <color rgb="FF000000"/>
      <name val="Calibri"/>
      <family val="2"/>
    </font>
    <font>
      <b/>
      <sz val="16"/>
      <color rgb="FF000000"/>
      <name val="Calibri"/>
      <family val="2"/>
    </font>
    <font>
      <b/>
      <sz val="9"/>
      <color rgb="FF000000"/>
      <name val="Calibri"/>
      <family val="2"/>
    </font>
    <font>
      <b/>
      <sz val="14"/>
      <color rgb="FF000000"/>
      <name val="Calibri"/>
      <family val="2"/>
    </font>
    <font>
      <u/>
      <sz val="11"/>
      <color theme="10"/>
      <name val="Arial"/>
      <family val="2"/>
    </font>
    <font>
      <sz val="8"/>
      <color rgb="FF000000"/>
      <name val="Arial"/>
      <family val="2"/>
    </font>
    <font>
      <u/>
      <sz val="11"/>
      <color theme="10"/>
      <name val="Arial"/>
      <family val="2"/>
    </font>
    <font>
      <b/>
      <sz val="14"/>
      <color rgb="FF000000"/>
      <name val="Arial"/>
      <family val="2"/>
    </font>
    <font>
      <b/>
      <sz val="9"/>
      <color rgb="FF0070C0"/>
      <name val="Calibri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theme="1"/>
      <name val="Arial"/>
      <family val="2"/>
    </font>
    <font>
      <sz val="11"/>
      <color rgb="FFFFFFFF"/>
      <name val="Calibri"/>
      <family val="2"/>
    </font>
    <font>
      <b/>
      <sz val="11"/>
      <color rgb="FF000000"/>
      <name val="Arial"/>
      <family val="2"/>
    </font>
    <font>
      <sz val="12"/>
      <color rgb="FF2E2E2E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color rgb="FF2E2E2E"/>
      <name val="Arial"/>
      <family val="2"/>
    </font>
    <font>
      <b/>
      <sz val="8"/>
      <color rgb="FFFF0000"/>
      <name val="Calibri"/>
      <family val="2"/>
    </font>
    <font>
      <sz val="10"/>
      <color rgb="FF2E2E2E"/>
      <name val="Calibri"/>
      <family val="2"/>
    </font>
    <font>
      <sz val="14"/>
      <color rgb="FF000000"/>
      <name val="Calibri"/>
      <family val="2"/>
    </font>
    <font>
      <b/>
      <sz val="14"/>
      <color rgb="FF0070C0"/>
      <name val="Calibri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1"/>
      <color rgb="FF2E2E2E"/>
      <name val="Arial"/>
      <family val="2"/>
    </font>
    <font>
      <b/>
      <sz val="10"/>
      <color theme="1"/>
      <name val="Arial"/>
      <family val="2"/>
    </font>
    <font>
      <sz val="14"/>
      <color rgb="FF2E2E2E"/>
      <name val="Arial"/>
      <family val="2"/>
    </font>
    <font>
      <i/>
      <sz val="14"/>
      <color theme="1"/>
      <name val="Arial"/>
      <family val="2"/>
    </font>
    <font>
      <b/>
      <sz val="14"/>
      <color rgb="FFFF0000"/>
      <name val="Calibri"/>
      <family val="2"/>
    </font>
    <font>
      <sz val="14"/>
      <color rgb="FF2E2E2E"/>
      <name val="Calibri"/>
      <family val="2"/>
    </font>
    <font>
      <b/>
      <sz val="14"/>
      <color rgb="FF2E2E2E"/>
      <name val="Calibri"/>
      <family val="2"/>
    </font>
    <font>
      <b/>
      <sz val="11"/>
      <color rgb="FF0070C0"/>
      <name val="Calibri"/>
      <family val="2"/>
    </font>
    <font>
      <b/>
      <sz val="12"/>
      <color rgb="FF000000"/>
      <name val="Calibri"/>
      <family val="2"/>
    </font>
    <font>
      <b/>
      <sz val="10"/>
      <color rgb="FFFF0000"/>
      <name val="Calibri"/>
      <family val="2"/>
    </font>
    <font>
      <sz val="10"/>
      <color rgb="FF1155CC"/>
      <name val="Calibri"/>
      <family val="2"/>
    </font>
    <font>
      <u/>
      <sz val="11"/>
      <color rgb="FF0000FF"/>
      <name val="Arial"/>
      <family val="2"/>
    </font>
    <font>
      <u/>
      <sz val="11"/>
      <color theme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2E2E2E"/>
      <name val="Arial"/>
      <family val="2"/>
    </font>
    <font>
      <i/>
      <sz val="10"/>
      <color theme="1"/>
      <name val="Arial"/>
      <family val="2"/>
    </font>
    <font>
      <b/>
      <sz val="12"/>
      <color rgb="FF0070C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CCCCCC"/>
        <bgColor rgb="FFCCCCCC"/>
      </patternFill>
    </fill>
    <fill>
      <patternFill patternType="solid">
        <fgColor rgb="FFCFE2F3"/>
        <bgColor rgb="FFCFE2F3"/>
      </patternFill>
    </fill>
    <fill>
      <patternFill patternType="solid">
        <fgColor rgb="FF999999"/>
        <bgColor rgb="FF999999"/>
      </patternFill>
    </fill>
    <fill>
      <patternFill patternType="solid">
        <fgColor rgb="FFFABF8F"/>
        <bgColor rgb="FFFABF8F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F2DBDB"/>
        <bgColor rgb="FFF2DBDB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F2F2F2"/>
        <bgColor rgb="FFF2F2F2"/>
      </patternFill>
    </fill>
    <fill>
      <patternFill patternType="solid">
        <fgColor rgb="FFE5B8B7"/>
        <bgColor rgb="FFE5B8B7"/>
      </patternFill>
    </fill>
    <fill>
      <patternFill patternType="solid">
        <fgColor rgb="FFC2D69B"/>
        <bgColor rgb="FFC2D69B"/>
      </patternFill>
    </fill>
  </fills>
  <borders count="135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theme="9"/>
      </left>
      <right/>
      <top style="medium">
        <color theme="9"/>
      </top>
      <bottom/>
      <diagonal/>
    </border>
    <border>
      <left/>
      <right/>
      <top style="medium">
        <color theme="9"/>
      </top>
      <bottom/>
      <diagonal/>
    </border>
    <border>
      <left style="double">
        <color theme="9"/>
      </left>
      <right/>
      <top/>
      <bottom/>
      <diagonal/>
    </border>
    <border>
      <left style="medium">
        <color theme="9"/>
      </left>
      <right/>
      <top/>
      <bottom/>
      <diagonal/>
    </border>
    <border>
      <left style="medium">
        <color theme="9"/>
      </left>
      <right/>
      <top/>
      <bottom/>
      <diagonal/>
    </border>
    <border>
      <left style="medium">
        <color theme="9"/>
      </left>
      <right/>
      <top/>
      <bottom/>
      <diagonal/>
    </border>
    <border>
      <left style="medium">
        <color theme="9"/>
      </left>
      <right/>
      <top/>
      <bottom style="medium">
        <color theme="9"/>
      </bottom>
      <diagonal/>
    </border>
    <border>
      <left/>
      <right/>
      <top/>
      <bottom style="double">
        <color theme="9"/>
      </bottom>
      <diagonal/>
    </border>
    <border>
      <left/>
      <right/>
      <top/>
      <bottom style="double">
        <color theme="9"/>
      </bottom>
      <diagonal/>
    </border>
    <border>
      <left/>
      <right style="medium">
        <color theme="9"/>
      </right>
      <top/>
      <bottom/>
      <diagonal/>
    </border>
    <border>
      <left/>
      <right style="medium">
        <color theme="9"/>
      </right>
      <top style="medium">
        <color theme="9"/>
      </top>
      <bottom/>
      <diagonal/>
    </border>
    <border>
      <left/>
      <right style="double">
        <color theme="9"/>
      </right>
      <top/>
      <bottom/>
      <diagonal/>
    </border>
    <border>
      <left/>
      <right style="double">
        <color theme="9"/>
      </right>
      <top/>
      <bottom/>
      <diagonal/>
    </border>
    <border>
      <left/>
      <right style="double">
        <color theme="9"/>
      </right>
      <top/>
      <bottom/>
      <diagonal/>
    </border>
    <border>
      <left/>
      <right style="double">
        <color theme="9"/>
      </right>
      <top style="medium">
        <color rgb="FF000000"/>
      </top>
      <bottom style="medium">
        <color rgb="FF000000"/>
      </bottom>
      <diagonal/>
    </border>
    <border>
      <left/>
      <right style="double">
        <color theme="9"/>
      </right>
      <top/>
      <bottom/>
      <diagonal/>
    </border>
    <border>
      <left/>
      <right/>
      <top/>
      <bottom style="medium">
        <color theme="9"/>
      </bottom>
      <diagonal/>
    </border>
    <border>
      <left/>
      <right/>
      <top/>
      <bottom style="medium">
        <color theme="9"/>
      </bottom>
      <diagonal/>
    </border>
    <border>
      <left/>
      <right style="double">
        <color theme="9"/>
      </right>
      <top/>
      <bottom style="medium">
        <color theme="9"/>
      </bottom>
      <diagonal/>
    </border>
    <border>
      <left/>
      <right/>
      <top style="double">
        <color theme="9"/>
      </top>
      <bottom/>
      <diagonal/>
    </border>
  </borders>
  <cellStyleXfs count="1">
    <xf numFmtId="0" fontId="0" fillId="0" borderId="0"/>
  </cellStyleXfs>
  <cellXfs count="689">
    <xf numFmtId="0" fontId="0" fillId="0" borderId="0" xfId="0"/>
    <xf numFmtId="0" fontId="1" fillId="0" borderId="0" xfId="0" applyFont="1"/>
    <xf numFmtId="0" fontId="1" fillId="2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3" fillId="2" borderId="1" xfId="0" applyFont="1" applyFill="1" applyBorder="1"/>
    <xf numFmtId="0" fontId="2" fillId="3" borderId="5" xfId="0" applyFont="1" applyFill="1" applyBorder="1"/>
    <xf numFmtId="0" fontId="2" fillId="3" borderId="6" xfId="0" applyFont="1" applyFill="1" applyBorder="1"/>
    <xf numFmtId="0" fontId="2" fillId="3" borderId="7" xfId="0" applyFont="1" applyFill="1" applyBorder="1"/>
    <xf numFmtId="0" fontId="8" fillId="3" borderId="2" xfId="0" applyFont="1" applyFill="1" applyBorder="1"/>
    <xf numFmtId="0" fontId="8" fillId="3" borderId="5" xfId="0" applyFont="1" applyFill="1" applyBorder="1"/>
    <xf numFmtId="0" fontId="10" fillId="3" borderId="5" xfId="0" applyFont="1" applyFill="1" applyBorder="1"/>
    <xf numFmtId="0" fontId="2" fillId="3" borderId="9" xfId="0" applyFont="1" applyFill="1" applyBorder="1"/>
    <xf numFmtId="0" fontId="2" fillId="6" borderId="36" xfId="0" applyFont="1" applyFill="1" applyBorder="1"/>
    <xf numFmtId="166" fontId="2" fillId="6" borderId="39" xfId="0" applyNumberFormat="1" applyFont="1" applyFill="1" applyBorder="1" applyAlignment="1">
      <alignment horizontal="right"/>
    </xf>
    <xf numFmtId="0" fontId="14" fillId="0" borderId="27" xfId="0" applyFont="1" applyBorder="1" applyAlignment="1">
      <alignment horizontal="center"/>
    </xf>
    <xf numFmtId="165" fontId="9" fillId="6" borderId="14" xfId="0" applyNumberFormat="1" applyFont="1" applyFill="1" applyBorder="1" applyAlignment="1">
      <alignment horizontal="center"/>
    </xf>
    <xf numFmtId="0" fontId="9" fillId="3" borderId="5" xfId="0" applyFont="1" applyFill="1" applyBorder="1"/>
    <xf numFmtId="9" fontId="2" fillId="3" borderId="43" xfId="0" applyNumberFormat="1" applyFont="1" applyFill="1" applyBorder="1"/>
    <xf numFmtId="0" fontId="12" fillId="5" borderId="44" xfId="0" applyFont="1" applyFill="1" applyBorder="1"/>
    <xf numFmtId="0" fontId="2" fillId="5" borderId="45" xfId="0" applyFont="1" applyFill="1" applyBorder="1"/>
    <xf numFmtId="10" fontId="15" fillId="5" borderId="45" xfId="0" applyNumberFormat="1" applyFont="1" applyFill="1" applyBorder="1" applyAlignment="1">
      <alignment horizontal="center"/>
    </xf>
    <xf numFmtId="0" fontId="16" fillId="0" borderId="46" xfId="0" applyFont="1" applyBorder="1" applyAlignment="1">
      <alignment horizontal="left"/>
    </xf>
    <xf numFmtId="0" fontId="7" fillId="3" borderId="47" xfId="0" applyFont="1" applyFill="1" applyBorder="1"/>
    <xf numFmtId="0" fontId="2" fillId="3" borderId="43" xfId="0" applyFont="1" applyFill="1" applyBorder="1"/>
    <xf numFmtId="0" fontId="1" fillId="2" borderId="6" xfId="0" applyFont="1" applyFill="1" applyBorder="1"/>
    <xf numFmtId="0" fontId="1" fillId="2" borderId="9" xfId="0" applyFont="1" applyFill="1" applyBorder="1"/>
    <xf numFmtId="0" fontId="9" fillId="3" borderId="48" xfId="0" applyFont="1" applyFill="1" applyBorder="1"/>
    <xf numFmtId="0" fontId="2" fillId="3" borderId="49" xfId="0" applyFont="1" applyFill="1" applyBorder="1"/>
    <xf numFmtId="0" fontId="2" fillId="7" borderId="44" xfId="0" applyFont="1" applyFill="1" applyBorder="1"/>
    <xf numFmtId="0" fontId="2" fillId="7" borderId="45" xfId="0" applyFont="1" applyFill="1" applyBorder="1"/>
    <xf numFmtId="0" fontId="7" fillId="3" borderId="50" xfId="0" applyFont="1" applyFill="1" applyBorder="1"/>
    <xf numFmtId="0" fontId="2" fillId="3" borderId="51" xfId="0" applyFont="1" applyFill="1" applyBorder="1"/>
    <xf numFmtId="0" fontId="7" fillId="6" borderId="52" xfId="0" applyFont="1" applyFill="1" applyBorder="1" applyAlignment="1">
      <alignment horizontal="center"/>
    </xf>
    <xf numFmtId="165" fontId="1" fillId="0" borderId="0" xfId="0" applyNumberFormat="1" applyFont="1"/>
    <xf numFmtId="0" fontId="16" fillId="0" borderId="0" xfId="0" applyFont="1"/>
    <xf numFmtId="9" fontId="2" fillId="3" borderId="6" xfId="0" applyNumberFormat="1" applyFont="1" applyFill="1" applyBorder="1"/>
    <xf numFmtId="165" fontId="2" fillId="3" borderId="6" xfId="0" applyNumberFormat="1" applyFont="1" applyFill="1" applyBorder="1"/>
    <xf numFmtId="0" fontId="9" fillId="3" borderId="6" xfId="0" applyFont="1" applyFill="1" applyBorder="1"/>
    <xf numFmtId="0" fontId="13" fillId="3" borderId="5" xfId="0" applyFont="1" applyFill="1" applyBorder="1"/>
    <xf numFmtId="165" fontId="2" fillId="3" borderId="7" xfId="0" applyNumberFormat="1" applyFont="1" applyFill="1" applyBorder="1"/>
    <xf numFmtId="0" fontId="2" fillId="0" borderId="54" xfId="0" applyFont="1" applyBorder="1"/>
    <xf numFmtId="0" fontId="21" fillId="3" borderId="5" xfId="0" applyFont="1" applyFill="1" applyBorder="1"/>
    <xf numFmtId="0" fontId="23" fillId="2" borderId="1" xfId="0" applyFont="1" applyFill="1" applyBorder="1"/>
    <xf numFmtId="0" fontId="25" fillId="2" borderId="1" xfId="0" applyFont="1" applyFill="1" applyBorder="1" applyAlignment="1">
      <alignment horizontal="center"/>
    </xf>
    <xf numFmtId="0" fontId="2" fillId="0" borderId="37" xfId="0" applyFont="1" applyBorder="1"/>
    <xf numFmtId="0" fontId="2" fillId="0" borderId="39" xfId="0" applyFont="1" applyBorder="1"/>
    <xf numFmtId="0" fontId="2" fillId="3" borderId="61" xfId="0" applyFont="1" applyFill="1" applyBorder="1"/>
    <xf numFmtId="0" fontId="2" fillId="3" borderId="62" xfId="0" applyFont="1" applyFill="1" applyBorder="1"/>
    <xf numFmtId="0" fontId="2" fillId="0" borderId="0" xfId="0" applyFont="1"/>
    <xf numFmtId="166" fontId="2" fillId="0" borderId="0" xfId="0" applyNumberFormat="1" applyFont="1"/>
    <xf numFmtId="165" fontId="2" fillId="0" borderId="0" xfId="0" applyNumberFormat="1" applyFont="1" applyAlignment="1">
      <alignment horizontal="right"/>
    </xf>
    <xf numFmtId="0" fontId="27" fillId="2" borderId="2" xfId="0" applyFont="1" applyFill="1" applyBorder="1"/>
    <xf numFmtId="0" fontId="27" fillId="0" borderId="0" xfId="0" applyFont="1"/>
    <xf numFmtId="0" fontId="28" fillId="2" borderId="5" xfId="0" applyFont="1" applyFill="1" applyBorder="1"/>
    <xf numFmtId="165" fontId="27" fillId="0" borderId="63" xfId="0" applyNumberFormat="1" applyFont="1" applyBorder="1" applyAlignment="1">
      <alignment vertical="center"/>
    </xf>
    <xf numFmtId="165" fontId="27" fillId="0" borderId="0" xfId="0" applyNumberFormat="1" applyFont="1" applyAlignment="1">
      <alignment vertical="center"/>
    </xf>
    <xf numFmtId="168" fontId="2" fillId="3" borderId="6" xfId="0" applyNumberFormat="1" applyFont="1" applyFill="1" applyBorder="1"/>
    <xf numFmtId="0" fontId="27" fillId="2" borderId="10" xfId="0" applyFont="1" applyFill="1" applyBorder="1"/>
    <xf numFmtId="0" fontId="27" fillId="0" borderId="0" xfId="0" applyFont="1" applyAlignment="1">
      <alignment horizontal="center" vertical="center"/>
    </xf>
    <xf numFmtId="0" fontId="28" fillId="2" borderId="10" xfId="0" applyFont="1" applyFill="1" applyBorder="1"/>
    <xf numFmtId="165" fontId="2" fillId="3" borderId="75" xfId="0" applyNumberFormat="1" applyFont="1" applyFill="1" applyBorder="1"/>
    <xf numFmtId="0" fontId="2" fillId="3" borderId="76" xfId="0" applyFont="1" applyFill="1" applyBorder="1"/>
    <xf numFmtId="0" fontId="2" fillId="12" borderId="36" xfId="0" applyFont="1" applyFill="1" applyBorder="1"/>
    <xf numFmtId="166" fontId="2" fillId="12" borderId="39" xfId="0" applyNumberFormat="1" applyFont="1" applyFill="1" applyBorder="1" applyAlignment="1">
      <alignment horizontal="right"/>
    </xf>
    <xf numFmtId="0" fontId="7" fillId="0" borderId="27" xfId="0" applyFont="1" applyBorder="1" applyAlignment="1">
      <alignment horizontal="center"/>
    </xf>
    <xf numFmtId="165" fontId="9" fillId="12" borderId="14" xfId="0" applyNumberFormat="1" applyFont="1" applyFill="1" applyBorder="1" applyAlignment="1">
      <alignment horizontal="center"/>
    </xf>
    <xf numFmtId="9" fontId="2" fillId="3" borderId="51" xfId="0" applyNumberFormat="1" applyFont="1" applyFill="1" applyBorder="1"/>
    <xf numFmtId="0" fontId="31" fillId="10" borderId="52" xfId="0" applyFont="1" applyFill="1" applyBorder="1"/>
    <xf numFmtId="0" fontId="2" fillId="10" borderId="12" xfId="0" applyFont="1" applyFill="1" applyBorder="1"/>
    <xf numFmtId="169" fontId="34" fillId="10" borderId="13" xfId="0" applyNumberFormat="1" applyFont="1" applyFill="1" applyBorder="1" applyAlignment="1">
      <alignment horizontal="center"/>
    </xf>
    <xf numFmtId="170" fontId="27" fillId="0" borderId="0" xfId="0" applyNumberFormat="1" applyFont="1"/>
    <xf numFmtId="0" fontId="2" fillId="10" borderId="80" xfId="0" applyFont="1" applyFill="1" applyBorder="1"/>
    <xf numFmtId="0" fontId="2" fillId="10" borderId="6" xfId="0" applyFont="1" applyFill="1" applyBorder="1"/>
    <xf numFmtId="9" fontId="2" fillId="10" borderId="81" xfId="0" applyNumberFormat="1" applyFont="1" applyFill="1" applyBorder="1"/>
    <xf numFmtId="168" fontId="2" fillId="10" borderId="82" xfId="0" applyNumberFormat="1" applyFont="1" applyFill="1" applyBorder="1"/>
    <xf numFmtId="168" fontId="2" fillId="10" borderId="83" xfId="0" applyNumberFormat="1" applyFont="1" applyFill="1" applyBorder="1"/>
    <xf numFmtId="0" fontId="2" fillId="10" borderId="82" xfId="0" applyFont="1" applyFill="1" applyBorder="1"/>
    <xf numFmtId="0" fontId="2" fillId="10" borderId="84" xfId="0" applyFont="1" applyFill="1" applyBorder="1"/>
    <xf numFmtId="0" fontId="2" fillId="10" borderId="85" xfId="0" applyFont="1" applyFill="1" applyBorder="1"/>
    <xf numFmtId="168" fontId="2" fillId="10" borderId="86" xfId="0" applyNumberFormat="1" applyFont="1" applyFill="1" applyBorder="1"/>
    <xf numFmtId="168" fontId="2" fillId="10" borderId="87" xfId="0" applyNumberFormat="1" applyFont="1" applyFill="1" applyBorder="1"/>
    <xf numFmtId="0" fontId="32" fillId="11" borderId="46" xfId="0" applyFont="1" applyFill="1" applyBorder="1" applyAlignment="1">
      <alignment horizontal="center"/>
    </xf>
    <xf numFmtId="0" fontId="2" fillId="10" borderId="86" xfId="0" applyFont="1" applyFill="1" applyBorder="1"/>
    <xf numFmtId="0" fontId="2" fillId="10" borderId="88" xfId="0" applyFont="1" applyFill="1" applyBorder="1"/>
    <xf numFmtId="0" fontId="2" fillId="10" borderId="89" xfId="0" applyFont="1" applyFill="1" applyBorder="1"/>
    <xf numFmtId="0" fontId="32" fillId="0" borderId="67" xfId="0" applyFont="1" applyBorder="1"/>
    <xf numFmtId="0" fontId="2" fillId="0" borderId="19" xfId="0" applyFont="1" applyBorder="1"/>
    <xf numFmtId="0" fontId="2" fillId="3" borderId="89" xfId="0" applyFont="1" applyFill="1" applyBorder="1"/>
    <xf numFmtId="170" fontId="2" fillId="3" borderId="6" xfId="0" applyNumberFormat="1" applyFont="1" applyFill="1" applyBorder="1"/>
    <xf numFmtId="170" fontId="2" fillId="3" borderId="7" xfId="0" applyNumberFormat="1" applyFont="1" applyFill="1" applyBorder="1"/>
    <xf numFmtId="0" fontId="36" fillId="3" borderId="6" xfId="0" applyFont="1" applyFill="1" applyBorder="1"/>
    <xf numFmtId="0" fontId="37" fillId="3" borderId="6" xfId="0" applyFont="1" applyFill="1" applyBorder="1"/>
    <xf numFmtId="0" fontId="28" fillId="2" borderId="95" xfId="0" applyFont="1" applyFill="1" applyBorder="1"/>
    <xf numFmtId="0" fontId="28" fillId="2" borderId="43" xfId="0" applyFont="1" applyFill="1" applyBorder="1"/>
    <xf numFmtId="0" fontId="28" fillId="2" borderId="6" xfId="0" applyFont="1" applyFill="1" applyBorder="1"/>
    <xf numFmtId="0" fontId="27" fillId="2" borderId="6" xfId="0" applyFont="1" applyFill="1" applyBorder="1"/>
    <xf numFmtId="0" fontId="3" fillId="2" borderId="6" xfId="0" applyFont="1" applyFill="1" applyBorder="1"/>
    <xf numFmtId="0" fontId="39" fillId="2" borderId="6" xfId="0" applyFont="1" applyFill="1" applyBorder="1"/>
    <xf numFmtId="0" fontId="40" fillId="2" borderId="6" xfId="0" applyFont="1" applyFill="1" applyBorder="1" applyAlignment="1">
      <alignment horizontal="center" vertical="center" wrapText="1"/>
    </xf>
    <xf numFmtId="0" fontId="42" fillId="2" borderId="2" xfId="0" applyFont="1" applyFill="1" applyBorder="1" applyAlignment="1">
      <alignment horizontal="left"/>
    </xf>
    <xf numFmtId="0" fontId="42" fillId="2" borderId="4" xfId="0" applyFont="1" applyFill="1" applyBorder="1" applyAlignment="1">
      <alignment horizontal="left"/>
    </xf>
    <xf numFmtId="0" fontId="42" fillId="2" borderId="5" xfId="0" applyFont="1" applyFill="1" applyBorder="1" applyAlignment="1">
      <alignment horizontal="left"/>
    </xf>
    <xf numFmtId="0" fontId="42" fillId="2" borderId="7" xfId="0" applyFont="1" applyFill="1" applyBorder="1" applyAlignment="1">
      <alignment horizontal="left"/>
    </xf>
    <xf numFmtId="0" fontId="41" fillId="2" borderId="5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/>
    </xf>
    <xf numFmtId="9" fontId="43" fillId="2" borderId="6" xfId="0" applyNumberFormat="1" applyFont="1" applyFill="1" applyBorder="1" applyAlignment="1">
      <alignment horizontal="center"/>
    </xf>
    <xf numFmtId="9" fontId="43" fillId="2" borderId="61" xfId="0" applyNumberFormat="1" applyFont="1" applyFill="1" applyBorder="1" applyAlignment="1">
      <alignment horizontal="center"/>
    </xf>
    <xf numFmtId="167" fontId="9" fillId="2" borderId="96" xfId="0" applyNumberFormat="1" applyFont="1" applyFill="1" applyBorder="1"/>
    <xf numFmtId="0" fontId="3" fillId="2" borderId="61" xfId="0" applyFont="1" applyFill="1" applyBorder="1" applyAlignment="1">
      <alignment horizontal="center"/>
    </xf>
    <xf numFmtId="9" fontId="3" fillId="2" borderId="6" xfId="0" applyNumberFormat="1" applyFont="1" applyFill="1" applyBorder="1" applyAlignment="1">
      <alignment horizontal="right"/>
    </xf>
    <xf numFmtId="165" fontId="3" fillId="2" borderId="6" xfId="0" applyNumberFormat="1" applyFont="1" applyFill="1" applyBorder="1"/>
    <xf numFmtId="0" fontId="44" fillId="2" borderId="5" xfId="0" applyFont="1" applyFill="1" applyBorder="1" applyAlignment="1">
      <alignment horizontal="left"/>
    </xf>
    <xf numFmtId="0" fontId="44" fillId="2" borderId="6" xfId="0" applyFont="1" applyFill="1" applyBorder="1" applyAlignment="1">
      <alignment horizontal="left"/>
    </xf>
    <xf numFmtId="165" fontId="41" fillId="2" borderId="6" xfId="0" applyNumberFormat="1" applyFont="1" applyFill="1" applyBorder="1" applyAlignment="1">
      <alignment horizontal="center"/>
    </xf>
    <xf numFmtId="165" fontId="41" fillId="2" borderId="7" xfId="0" applyNumberFormat="1" applyFont="1" applyFill="1" applyBorder="1" applyAlignment="1">
      <alignment horizontal="center"/>
    </xf>
    <xf numFmtId="0" fontId="21" fillId="2" borderId="6" xfId="0" applyFont="1" applyFill="1" applyBorder="1" applyAlignment="1">
      <alignment vertical="center"/>
    </xf>
    <xf numFmtId="0" fontId="23" fillId="2" borderId="6" xfId="0" applyFont="1" applyFill="1" applyBorder="1"/>
    <xf numFmtId="0" fontId="25" fillId="2" borderId="6" xfId="0" applyFont="1" applyFill="1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" fillId="0" borderId="0" xfId="0" applyFont="1"/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52" fillId="2" borderId="6" xfId="0" applyFont="1" applyFill="1" applyBorder="1" applyAlignment="1">
      <alignment horizontal="left" vertical="center" wrapText="1"/>
    </xf>
    <xf numFmtId="0" fontId="53" fillId="2" borderId="6" xfId="0" applyFont="1" applyFill="1" applyBorder="1" applyAlignment="1">
      <alignment wrapText="1"/>
    </xf>
    <xf numFmtId="0" fontId="1" fillId="0" borderId="0" xfId="0" applyFont="1" applyAlignment="1">
      <alignment horizontal="center" vertical="center"/>
    </xf>
    <xf numFmtId="0" fontId="54" fillId="0" borderId="0" xfId="0" applyFont="1"/>
    <xf numFmtId="166" fontId="54" fillId="0" borderId="0" xfId="0" applyNumberFormat="1" applyFont="1"/>
    <xf numFmtId="0" fontId="55" fillId="0" borderId="0" xfId="0" applyFont="1"/>
    <xf numFmtId="164" fontId="16" fillId="0" borderId="0" xfId="0" applyNumberFormat="1" applyFont="1"/>
    <xf numFmtId="0" fontId="56" fillId="0" borderId="0" xfId="0" applyFont="1"/>
    <xf numFmtId="166" fontId="56" fillId="0" borderId="0" xfId="0" applyNumberFormat="1" applyFont="1"/>
    <xf numFmtId="0" fontId="27" fillId="2" borderId="6" xfId="0" applyFont="1" applyFill="1" applyBorder="1" applyAlignment="1">
      <alignment horizontal="left"/>
    </xf>
    <xf numFmtId="0" fontId="27" fillId="2" borderId="6" xfId="0" applyFont="1" applyFill="1" applyBorder="1" applyAlignment="1">
      <alignment horizontal="center"/>
    </xf>
    <xf numFmtId="165" fontId="27" fillId="2" borderId="3" xfId="0" applyNumberFormat="1" applyFont="1" applyFill="1" applyBorder="1" applyAlignment="1">
      <alignment horizontal="left"/>
    </xf>
    <xf numFmtId="0" fontId="32" fillId="2" borderId="4" xfId="0" applyFont="1" applyFill="1" applyBorder="1"/>
    <xf numFmtId="168" fontId="16" fillId="0" borderId="0" xfId="0" applyNumberFormat="1" applyFont="1"/>
    <xf numFmtId="0" fontId="57" fillId="2" borderId="6" xfId="0" applyFont="1" applyFill="1" applyBorder="1"/>
    <xf numFmtId="166" fontId="1" fillId="0" borderId="0" xfId="0" applyNumberFormat="1" applyFont="1"/>
    <xf numFmtId="166" fontId="16" fillId="0" borderId="0" xfId="0" applyNumberFormat="1" applyFont="1"/>
    <xf numFmtId="168" fontId="58" fillId="0" borderId="0" xfId="0" applyNumberFormat="1" applyFont="1"/>
    <xf numFmtId="0" fontId="27" fillId="10" borderId="82" xfId="0" applyFont="1" applyFill="1" applyBorder="1" applyAlignment="1">
      <alignment horizontal="left" vertical="center"/>
    </xf>
    <xf numFmtId="0" fontId="27" fillId="10" borderId="84" xfId="0" applyFont="1" applyFill="1" applyBorder="1" applyAlignment="1">
      <alignment horizontal="left" vertical="center"/>
    </xf>
    <xf numFmtId="9" fontId="59" fillId="10" borderId="85" xfId="0" applyNumberFormat="1" applyFont="1" applyFill="1" applyBorder="1" applyAlignment="1">
      <alignment horizontal="center" vertical="center"/>
    </xf>
    <xf numFmtId="170" fontId="1" fillId="0" borderId="0" xfId="0" applyNumberFormat="1" applyFont="1"/>
    <xf numFmtId="0" fontId="1" fillId="0" borderId="67" xfId="0" applyFont="1" applyBorder="1" applyAlignment="1">
      <alignment horizontal="left" vertical="center"/>
    </xf>
    <xf numFmtId="0" fontId="1" fillId="10" borderId="80" xfId="0" applyFont="1" applyFill="1" applyBorder="1" applyAlignment="1">
      <alignment horizontal="left" vertical="center"/>
    </xf>
    <xf numFmtId="0" fontId="1" fillId="10" borderId="6" xfId="0" applyFont="1" applyFill="1" applyBorder="1" applyAlignment="1">
      <alignment horizontal="left" vertical="center"/>
    </xf>
    <xf numFmtId="9" fontId="62" fillId="10" borderId="81" xfId="0" applyNumberFormat="1" applyFont="1" applyFill="1" applyBorder="1" applyAlignment="1">
      <alignment horizontal="center" vertical="center"/>
    </xf>
    <xf numFmtId="168" fontId="2" fillId="10" borderId="82" xfId="0" applyNumberFormat="1" applyFont="1" applyFill="1" applyBorder="1" applyAlignment="1">
      <alignment horizontal="center" vertical="center"/>
    </xf>
    <xf numFmtId="168" fontId="2" fillId="10" borderId="83" xfId="0" applyNumberFormat="1" applyFont="1" applyFill="1" applyBorder="1" applyAlignment="1">
      <alignment horizontal="center" vertical="center"/>
    </xf>
    <xf numFmtId="0" fontId="1" fillId="10" borderId="82" xfId="0" applyFont="1" applyFill="1" applyBorder="1" applyAlignment="1">
      <alignment horizontal="left" vertical="center"/>
    </xf>
    <xf numFmtId="0" fontId="1" fillId="10" borderId="84" xfId="0" applyFont="1" applyFill="1" applyBorder="1" applyAlignment="1">
      <alignment horizontal="left" vertical="center"/>
    </xf>
    <xf numFmtId="0" fontId="1" fillId="10" borderId="85" xfId="0" applyFont="1" applyFill="1" applyBorder="1" applyAlignment="1">
      <alignment horizontal="left" vertical="center"/>
    </xf>
    <xf numFmtId="168" fontId="2" fillId="10" borderId="86" xfId="0" applyNumberFormat="1" applyFont="1" applyFill="1" applyBorder="1" applyAlignment="1">
      <alignment horizontal="center" vertical="center"/>
    </xf>
    <xf numFmtId="168" fontId="2" fillId="10" borderId="87" xfId="0" applyNumberFormat="1" applyFont="1" applyFill="1" applyBorder="1" applyAlignment="1">
      <alignment horizontal="center" vertical="center"/>
    </xf>
    <xf numFmtId="0" fontId="1" fillId="11" borderId="46" xfId="0" applyFont="1" applyFill="1" applyBorder="1" applyAlignment="1">
      <alignment horizontal="center" vertical="center"/>
    </xf>
    <xf numFmtId="0" fontId="1" fillId="10" borderId="86" xfId="0" applyFont="1" applyFill="1" applyBorder="1" applyAlignment="1">
      <alignment horizontal="left" vertical="center"/>
    </xf>
    <xf numFmtId="0" fontId="1" fillId="10" borderId="88" xfId="0" applyFont="1" applyFill="1" applyBorder="1" applyAlignment="1">
      <alignment vertical="center"/>
    </xf>
    <xf numFmtId="0" fontId="1" fillId="10" borderId="89" xfId="0" applyFont="1" applyFill="1" applyBorder="1" applyAlignment="1">
      <alignment horizontal="center" vertical="center"/>
    </xf>
    <xf numFmtId="168" fontId="1" fillId="10" borderId="86" xfId="0" applyNumberFormat="1" applyFont="1" applyFill="1" applyBorder="1" applyAlignment="1">
      <alignment horizontal="left" vertical="center"/>
    </xf>
    <xf numFmtId="168" fontId="2" fillId="10" borderId="87" xfId="0" applyNumberFormat="1" applyFont="1" applyFill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2" borderId="89" xfId="0" applyFont="1" applyFill="1" applyBorder="1" applyAlignment="1">
      <alignment horizontal="center" vertical="center"/>
    </xf>
    <xf numFmtId="168" fontId="1" fillId="0" borderId="0" xfId="0" applyNumberFormat="1" applyFont="1"/>
    <xf numFmtId="168" fontId="1" fillId="2" borderId="6" xfId="0" applyNumberFormat="1" applyFont="1" applyFill="1" applyBorder="1"/>
    <xf numFmtId="0" fontId="64" fillId="2" borderId="6" xfId="0" applyFont="1" applyFill="1" applyBorder="1" applyAlignment="1">
      <alignment vertical="center"/>
    </xf>
    <xf numFmtId="168" fontId="64" fillId="2" borderId="6" xfId="0" applyNumberFormat="1" applyFont="1" applyFill="1" applyBorder="1" applyAlignment="1">
      <alignment vertical="center"/>
    </xf>
    <xf numFmtId="0" fontId="2" fillId="2" borderId="6" xfId="0" applyFont="1" applyFill="1" applyBorder="1"/>
    <xf numFmtId="0" fontId="65" fillId="2" borderId="6" xfId="0" applyFont="1" applyFill="1" applyBorder="1"/>
    <xf numFmtId="0" fontId="66" fillId="2" borderId="6" xfId="0" applyFont="1" applyFill="1" applyBorder="1" applyAlignment="1">
      <alignment horizontal="center" vertical="center" wrapText="1"/>
    </xf>
    <xf numFmtId="0" fontId="67" fillId="2" borderId="6" xfId="0" applyFont="1" applyFill="1" applyBorder="1" applyAlignment="1">
      <alignment horizontal="center" wrapText="1"/>
    </xf>
    <xf numFmtId="0" fontId="65" fillId="2" borderId="9" xfId="0" applyFont="1" applyFill="1" applyBorder="1"/>
    <xf numFmtId="0" fontId="54" fillId="0" borderId="46" xfId="0" applyFont="1" applyBorder="1"/>
    <xf numFmtId="166" fontId="27" fillId="0" borderId="46" xfId="0" applyNumberFormat="1" applyFont="1" applyBorder="1"/>
    <xf numFmtId="0" fontId="67" fillId="2" borderId="6" xfId="0" applyFont="1" applyFill="1" applyBorder="1" applyAlignment="1">
      <alignment horizontal="left"/>
    </xf>
    <xf numFmtId="0" fontId="67" fillId="2" borderId="6" xfId="0" applyFont="1" applyFill="1" applyBorder="1" applyAlignment="1">
      <alignment horizontal="center"/>
    </xf>
    <xf numFmtId="165" fontId="67" fillId="2" borderId="3" xfId="0" applyNumberFormat="1" applyFont="1" applyFill="1" applyBorder="1" applyAlignment="1">
      <alignment horizontal="left"/>
    </xf>
    <xf numFmtId="0" fontId="68" fillId="2" borderId="4" xfId="0" applyFont="1" applyFill="1" applyBorder="1"/>
    <xf numFmtId="166" fontId="27" fillId="11" borderId="46" xfId="0" applyNumberFormat="1" applyFont="1" applyFill="1" applyBorder="1"/>
    <xf numFmtId="0" fontId="27" fillId="11" borderId="0" xfId="0" applyFont="1" applyFill="1"/>
    <xf numFmtId="0" fontId="27" fillId="14" borderId="46" xfId="0" applyFont="1" applyFill="1" applyBorder="1"/>
    <xf numFmtId="0" fontId="58" fillId="10" borderId="104" xfId="0" applyFont="1" applyFill="1" applyBorder="1" applyAlignment="1">
      <alignment horizontal="left" vertical="center"/>
    </xf>
    <xf numFmtId="0" fontId="58" fillId="10" borderId="84" xfId="0" applyFont="1" applyFill="1" applyBorder="1" applyAlignment="1">
      <alignment horizontal="left" vertical="center"/>
    </xf>
    <xf numFmtId="9" fontId="69" fillId="10" borderId="85" xfId="0" applyNumberFormat="1" applyFont="1" applyFill="1" applyBorder="1" applyAlignment="1">
      <alignment horizontal="center" vertical="center"/>
    </xf>
    <xf numFmtId="166" fontId="54" fillId="12" borderId="0" xfId="0" applyNumberFormat="1" applyFont="1" applyFill="1"/>
    <xf numFmtId="168" fontId="27" fillId="0" borderId="0" xfId="0" applyNumberFormat="1" applyFont="1"/>
    <xf numFmtId="166" fontId="27" fillId="0" borderId="0" xfId="0" applyNumberFormat="1" applyFont="1"/>
    <xf numFmtId="0" fontId="67" fillId="10" borderId="80" xfId="0" applyFont="1" applyFill="1" applyBorder="1" applyAlignment="1">
      <alignment horizontal="left" vertical="center"/>
    </xf>
    <xf numFmtId="0" fontId="67" fillId="10" borderId="6" xfId="0" applyFont="1" applyFill="1" applyBorder="1" applyAlignment="1">
      <alignment horizontal="left" vertical="center"/>
    </xf>
    <xf numFmtId="9" fontId="71" fillId="10" borderId="81" xfId="0" applyNumberFormat="1" applyFont="1" applyFill="1" applyBorder="1" applyAlignment="1">
      <alignment horizontal="center" vertical="center"/>
    </xf>
    <xf numFmtId="168" fontId="72" fillId="10" borderId="82" xfId="0" applyNumberFormat="1" applyFont="1" applyFill="1" applyBorder="1" applyAlignment="1">
      <alignment horizontal="center" vertical="center"/>
    </xf>
    <xf numFmtId="168" fontId="68" fillId="10" borderId="83" xfId="0" applyNumberFormat="1" applyFont="1" applyFill="1" applyBorder="1" applyAlignment="1">
      <alignment horizontal="center" vertical="center"/>
    </xf>
    <xf numFmtId="0" fontId="67" fillId="10" borderId="82" xfId="0" applyFont="1" applyFill="1" applyBorder="1" applyAlignment="1">
      <alignment horizontal="left" vertical="center"/>
    </xf>
    <xf numFmtId="0" fontId="67" fillId="10" borderId="84" xfId="0" applyFont="1" applyFill="1" applyBorder="1" applyAlignment="1">
      <alignment horizontal="left" vertical="center"/>
    </xf>
    <xf numFmtId="0" fontId="67" fillId="10" borderId="85" xfId="0" applyFont="1" applyFill="1" applyBorder="1" applyAlignment="1">
      <alignment horizontal="left" vertical="center"/>
    </xf>
    <xf numFmtId="168" fontId="68" fillId="10" borderId="86" xfId="0" applyNumberFormat="1" applyFont="1" applyFill="1" applyBorder="1" applyAlignment="1">
      <alignment horizontal="center" vertical="center"/>
    </xf>
    <xf numFmtId="168" fontId="68" fillId="10" borderId="87" xfId="0" applyNumberFormat="1" applyFont="1" applyFill="1" applyBorder="1" applyAlignment="1">
      <alignment horizontal="center" vertical="center"/>
    </xf>
    <xf numFmtId="0" fontId="67" fillId="11" borderId="46" xfId="0" applyFont="1" applyFill="1" applyBorder="1" applyAlignment="1">
      <alignment horizontal="center" vertical="center"/>
    </xf>
    <xf numFmtId="0" fontId="67" fillId="10" borderId="86" xfId="0" applyFont="1" applyFill="1" applyBorder="1" applyAlignment="1">
      <alignment horizontal="left" vertical="center"/>
    </xf>
    <xf numFmtId="0" fontId="67" fillId="10" borderId="88" xfId="0" applyFont="1" applyFill="1" applyBorder="1" applyAlignment="1">
      <alignment vertical="center"/>
    </xf>
    <xf numFmtId="0" fontId="67" fillId="10" borderId="89" xfId="0" applyFont="1" applyFill="1" applyBorder="1" applyAlignment="1">
      <alignment horizontal="center" vertical="center"/>
    </xf>
    <xf numFmtId="168" fontId="67" fillId="10" borderId="86" xfId="0" applyNumberFormat="1" applyFont="1" applyFill="1" applyBorder="1" applyAlignment="1">
      <alignment horizontal="left" vertical="center"/>
    </xf>
    <xf numFmtId="168" fontId="68" fillId="10" borderId="87" xfId="0" applyNumberFormat="1" applyFont="1" applyFill="1" applyBorder="1" applyAlignment="1">
      <alignment vertical="center"/>
    </xf>
    <xf numFmtId="0" fontId="67" fillId="0" borderId="67" xfId="0" applyFont="1" applyBorder="1" applyAlignment="1">
      <alignment horizontal="left" vertical="center"/>
    </xf>
    <xf numFmtId="0" fontId="67" fillId="0" borderId="19" xfId="0" applyFont="1" applyBorder="1" applyAlignment="1">
      <alignment vertical="center"/>
    </xf>
    <xf numFmtId="0" fontId="67" fillId="2" borderId="89" xfId="0" applyFont="1" applyFill="1" applyBorder="1" applyAlignment="1">
      <alignment horizontal="center" vertical="center"/>
    </xf>
    <xf numFmtId="0" fontId="67" fillId="2" borderId="6" xfId="0" applyFont="1" applyFill="1" applyBorder="1"/>
    <xf numFmtId="170" fontId="27" fillId="2" borderId="6" xfId="0" applyNumberFormat="1" applyFont="1" applyFill="1" applyBorder="1" applyAlignment="1">
      <alignment vertical="center"/>
    </xf>
    <xf numFmtId="168" fontId="74" fillId="2" borderId="6" xfId="0" applyNumberFormat="1" applyFont="1" applyFill="1" applyBorder="1" applyAlignment="1">
      <alignment vertical="center"/>
    </xf>
    <xf numFmtId="0" fontId="74" fillId="2" borderId="6" xfId="0" applyFont="1" applyFill="1" applyBorder="1" applyAlignment="1">
      <alignment vertical="center"/>
    </xf>
    <xf numFmtId="0" fontId="74" fillId="2" borderId="6" xfId="0" applyFont="1" applyFill="1" applyBorder="1" applyAlignment="1">
      <alignment horizontal="center" vertical="center"/>
    </xf>
    <xf numFmtId="1" fontId="67" fillId="0" borderId="0" xfId="0" applyNumberFormat="1" applyFont="1"/>
    <xf numFmtId="0" fontId="75" fillId="2" borderId="6" xfId="0" applyFont="1" applyFill="1" applyBorder="1" applyAlignment="1">
      <alignment vertical="center"/>
    </xf>
    <xf numFmtId="0" fontId="65" fillId="2" borderId="6" xfId="0" applyFont="1" applyFill="1" applyBorder="1" applyAlignment="1">
      <alignment horizontal="center"/>
    </xf>
    <xf numFmtId="0" fontId="68" fillId="2" borderId="6" xfId="0" applyFont="1" applyFill="1" applyBorder="1"/>
    <xf numFmtId="0" fontId="28" fillId="2" borderId="6" xfId="0" applyFont="1" applyFill="1" applyBorder="1" applyAlignment="1">
      <alignment horizontal="center"/>
    </xf>
    <xf numFmtId="0" fontId="27" fillId="0" borderId="46" xfId="0" applyFont="1" applyBorder="1"/>
    <xf numFmtId="0" fontId="54" fillId="12" borderId="46" xfId="0" applyFont="1" applyFill="1" applyBorder="1"/>
    <xf numFmtId="0" fontId="54" fillId="15" borderId="46" xfId="0" applyFont="1" applyFill="1" applyBorder="1"/>
    <xf numFmtId="172" fontId="67" fillId="2" borderId="6" xfId="0" applyNumberFormat="1" applyFont="1" applyFill="1" applyBorder="1"/>
    <xf numFmtId="168" fontId="67" fillId="2" borderId="6" xfId="0" applyNumberFormat="1" applyFont="1" applyFill="1" applyBorder="1"/>
    <xf numFmtId="0" fontId="39" fillId="0" borderId="0" xfId="0" applyFont="1"/>
    <xf numFmtId="0" fontId="76" fillId="0" borderId="0" xfId="0" applyFont="1" applyAlignment="1">
      <alignment horizontal="left" vertical="center" wrapText="1"/>
    </xf>
    <xf numFmtId="0" fontId="3" fillId="0" borderId="106" xfId="0" applyFont="1" applyBorder="1" applyAlignment="1">
      <alignment horizontal="left"/>
    </xf>
    <xf numFmtId="0" fontId="3" fillId="0" borderId="72" xfId="0" applyFont="1" applyBorder="1" applyAlignment="1">
      <alignment horizontal="left"/>
    </xf>
    <xf numFmtId="0" fontId="3" fillId="0" borderId="92" xfId="0" applyFont="1" applyBorder="1" applyAlignment="1">
      <alignment horizontal="left"/>
    </xf>
    <xf numFmtId="0" fontId="3" fillId="0" borderId="60" xfId="0" applyFont="1" applyBorder="1" applyAlignment="1">
      <alignment horizontal="left"/>
    </xf>
    <xf numFmtId="0" fontId="3" fillId="0" borderId="71" xfId="0" applyFont="1" applyBorder="1" applyAlignment="1">
      <alignment horizontal="left"/>
    </xf>
    <xf numFmtId="0" fontId="3" fillId="0" borderId="71" xfId="0" applyFont="1" applyBorder="1" applyAlignment="1">
      <alignment horizontal="center"/>
    </xf>
    <xf numFmtId="165" fontId="3" fillId="0" borderId="13" xfId="0" applyNumberFormat="1" applyFont="1" applyBorder="1" applyAlignment="1">
      <alignment horizontal="left"/>
    </xf>
    <xf numFmtId="0" fontId="41" fillId="17" borderId="80" xfId="0" applyFont="1" applyFill="1" applyBorder="1" applyAlignment="1">
      <alignment horizontal="left"/>
    </xf>
    <xf numFmtId="0" fontId="41" fillId="17" borderId="6" xfId="0" applyFont="1" applyFill="1" applyBorder="1" applyAlignment="1">
      <alignment horizontal="left"/>
    </xf>
    <xf numFmtId="0" fontId="41" fillId="17" borderId="6" xfId="0" applyFont="1" applyFill="1" applyBorder="1" applyAlignment="1">
      <alignment horizontal="center"/>
    </xf>
    <xf numFmtId="165" fontId="41" fillId="17" borderId="45" xfId="0" applyNumberFormat="1" applyFont="1" applyFill="1" applyBorder="1" applyAlignment="1">
      <alignment horizontal="left"/>
    </xf>
    <xf numFmtId="173" fontId="7" fillId="17" borderId="96" xfId="0" applyNumberFormat="1" applyFont="1" applyFill="1" applyBorder="1"/>
    <xf numFmtId="0" fontId="3" fillId="0" borderId="0" xfId="0" applyFont="1" applyAlignment="1">
      <alignment horizontal="left"/>
    </xf>
    <xf numFmtId="0" fontId="2" fillId="0" borderId="14" xfId="0" applyFont="1" applyBorder="1"/>
    <xf numFmtId="9" fontId="43" fillId="0" borderId="0" xfId="0" applyNumberFormat="1" applyFont="1" applyAlignment="1">
      <alignment horizontal="center"/>
    </xf>
    <xf numFmtId="3" fontId="9" fillId="0" borderId="14" xfId="0" applyNumberFormat="1" applyFont="1" applyBorder="1"/>
    <xf numFmtId="0" fontId="41" fillId="0" borderId="92" xfId="0" applyFont="1" applyBorder="1" applyAlignment="1">
      <alignment horizontal="left"/>
    </xf>
    <xf numFmtId="0" fontId="1" fillId="0" borderId="39" xfId="0" applyFont="1" applyBorder="1" applyAlignment="1">
      <alignment horizontal="center"/>
    </xf>
    <xf numFmtId="0" fontId="1" fillId="0" borderId="111" xfId="0" applyFont="1" applyBorder="1" applyAlignment="1">
      <alignment horizontal="center"/>
    </xf>
    <xf numFmtId="0" fontId="42" fillId="0" borderId="92" xfId="0" applyFont="1" applyBorder="1" applyAlignment="1">
      <alignment horizontal="left"/>
    </xf>
    <xf numFmtId="0" fontId="3" fillId="0" borderId="39" xfId="0" applyFont="1" applyBorder="1" applyAlignment="1">
      <alignment horizontal="center"/>
    </xf>
    <xf numFmtId="9" fontId="3" fillId="0" borderId="0" xfId="0" applyNumberFormat="1" applyFont="1" applyAlignment="1">
      <alignment horizontal="right"/>
    </xf>
    <xf numFmtId="0" fontId="42" fillId="0" borderId="0" xfId="0" applyFont="1" applyAlignment="1">
      <alignment horizontal="left"/>
    </xf>
    <xf numFmtId="0" fontId="79" fillId="0" borderId="0" xfId="0" applyFont="1"/>
    <xf numFmtId="0" fontId="1" fillId="0" borderId="0" xfId="0" applyFont="1" applyAlignment="1">
      <alignment horizontal="center"/>
    </xf>
    <xf numFmtId="0" fontId="58" fillId="0" borderId="0" xfId="0" applyFont="1"/>
    <xf numFmtId="0" fontId="80" fillId="0" borderId="0" xfId="0" applyFont="1"/>
    <xf numFmtId="0" fontId="81" fillId="0" borderId="0" xfId="0" applyFont="1"/>
    <xf numFmtId="0" fontId="54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173" fontId="1" fillId="0" borderId="0" xfId="0" applyNumberFormat="1" applyFont="1"/>
    <xf numFmtId="1" fontId="1" fillId="0" borderId="0" xfId="0" applyNumberFormat="1" applyFont="1"/>
    <xf numFmtId="0" fontId="58" fillId="11" borderId="46" xfId="0" applyFont="1" applyFill="1" applyBorder="1" applyAlignment="1">
      <alignment horizontal="center" wrapText="1"/>
    </xf>
    <xf numFmtId="0" fontId="1" fillId="0" borderId="46" xfId="0" applyFont="1" applyBorder="1"/>
    <xf numFmtId="167" fontId="1" fillId="0" borderId="46" xfId="0" applyNumberFormat="1" applyFont="1" applyBorder="1"/>
    <xf numFmtId="164" fontId="1" fillId="0" borderId="46" xfId="0" applyNumberFormat="1" applyFont="1" applyBorder="1" applyAlignment="1">
      <alignment horizontal="right"/>
    </xf>
    <xf numFmtId="174" fontId="1" fillId="0" borderId="46" xfId="0" applyNumberFormat="1" applyFont="1" applyBorder="1"/>
    <xf numFmtId="164" fontId="1" fillId="0" borderId="46" xfId="0" applyNumberFormat="1" applyFont="1" applyBorder="1"/>
    <xf numFmtId="0" fontId="41" fillId="18" borderId="46" xfId="0" applyFont="1" applyFill="1" applyBorder="1" applyAlignment="1">
      <alignment horizontal="center" wrapText="1"/>
    </xf>
    <xf numFmtId="1" fontId="41" fillId="18" borderId="46" xfId="0" applyNumberFormat="1" applyFont="1" applyFill="1" applyBorder="1" applyAlignment="1">
      <alignment horizontal="center" wrapText="1"/>
    </xf>
    <xf numFmtId="0" fontId="3" fillId="0" borderId="46" xfId="0" applyFont="1" applyBorder="1" applyAlignment="1">
      <alignment horizontal="right" wrapText="1"/>
    </xf>
    <xf numFmtId="0" fontId="3" fillId="3" borderId="46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wrapText="1"/>
    </xf>
    <xf numFmtId="0" fontId="3" fillId="3" borderId="46" xfId="0" applyFont="1" applyFill="1" applyBorder="1" applyAlignment="1">
      <alignment horizontal="right" wrapText="1"/>
    </xf>
    <xf numFmtId="1" fontId="3" fillId="3" borderId="46" xfId="0" applyNumberFormat="1" applyFont="1" applyFill="1" applyBorder="1" applyAlignment="1">
      <alignment horizontal="right" wrapText="1"/>
    </xf>
    <xf numFmtId="167" fontId="3" fillId="0" borderId="46" xfId="0" applyNumberFormat="1" applyFont="1" applyBorder="1"/>
    <xf numFmtId="167" fontId="1" fillId="0" borderId="0" xfId="0" applyNumberFormat="1" applyFont="1"/>
    <xf numFmtId="0" fontId="3" fillId="0" borderId="46" xfId="0" applyFont="1" applyBorder="1" applyAlignment="1">
      <alignment wrapText="1"/>
    </xf>
    <xf numFmtId="1" fontId="3" fillId="0" borderId="46" xfId="0" applyNumberFormat="1" applyFont="1" applyBorder="1" applyAlignment="1">
      <alignment horizontal="right" wrapText="1"/>
    </xf>
    <xf numFmtId="0" fontId="3" fillId="0" borderId="46" xfId="0" applyFont="1" applyBorder="1" applyAlignment="1">
      <alignment horizontal="center" wrapText="1"/>
    </xf>
    <xf numFmtId="0" fontId="58" fillId="0" borderId="46" xfId="0" applyFont="1" applyBorder="1"/>
    <xf numFmtId="0" fontId="3" fillId="0" borderId="46" xfId="0" applyFont="1" applyBorder="1"/>
    <xf numFmtId="174" fontId="32" fillId="0" borderId="46" xfId="0" applyNumberFormat="1" applyFont="1" applyBorder="1" applyAlignment="1">
      <alignment horizontal="center"/>
    </xf>
    <xf numFmtId="174" fontId="1" fillId="0" borderId="46" xfId="0" applyNumberFormat="1" applyFont="1" applyBorder="1" applyAlignment="1">
      <alignment horizontal="center"/>
    </xf>
    <xf numFmtId="1" fontId="41" fillId="18" borderId="46" xfId="0" applyNumberFormat="1" applyFont="1" applyFill="1" applyBorder="1"/>
    <xf numFmtId="167" fontId="41" fillId="18" borderId="46" xfId="0" applyNumberFormat="1" applyFont="1" applyFill="1" applyBorder="1"/>
    <xf numFmtId="0" fontId="82" fillId="0" borderId="0" xfId="0" applyFont="1"/>
    <xf numFmtId="168" fontId="82" fillId="0" borderId="0" xfId="0" applyNumberFormat="1" applyFont="1"/>
    <xf numFmtId="0" fontId="82" fillId="2" borderId="5" xfId="0" applyFont="1" applyFill="1" applyBorder="1" applyAlignment="1">
      <alignment horizontal="left"/>
    </xf>
    <xf numFmtId="0" fontId="82" fillId="2" borderId="6" xfId="0" applyFont="1" applyFill="1" applyBorder="1" applyAlignment="1">
      <alignment horizontal="left"/>
    </xf>
    <xf numFmtId="0" fontId="82" fillId="2" borderId="6" xfId="0" applyFont="1" applyFill="1" applyBorder="1" applyAlignment="1">
      <alignment horizontal="center"/>
    </xf>
    <xf numFmtId="165" fontId="82" fillId="2" borderId="3" xfId="0" applyNumberFormat="1" applyFont="1" applyFill="1" applyBorder="1" applyAlignment="1">
      <alignment horizontal="left"/>
    </xf>
    <xf numFmtId="0" fontId="83" fillId="2" borderId="4" xfId="0" applyFont="1" applyFill="1" applyBorder="1"/>
    <xf numFmtId="0" fontId="55" fillId="11" borderId="46" xfId="0" applyFont="1" applyFill="1" applyBorder="1" applyAlignment="1">
      <alignment horizontal="center" vertical="center"/>
    </xf>
    <xf numFmtId="0" fontId="82" fillId="10" borderId="104" xfId="0" applyFont="1" applyFill="1" applyBorder="1" applyAlignment="1">
      <alignment horizontal="left" vertical="center"/>
    </xf>
    <xf numFmtId="0" fontId="82" fillId="10" borderId="84" xfId="0" applyFont="1" applyFill="1" applyBorder="1" applyAlignment="1">
      <alignment horizontal="left" vertical="center"/>
    </xf>
    <xf numFmtId="9" fontId="84" fillId="10" borderId="85" xfId="0" applyNumberFormat="1" applyFont="1" applyFill="1" applyBorder="1" applyAlignment="1">
      <alignment horizontal="center" vertical="center"/>
    </xf>
    <xf numFmtId="0" fontId="82" fillId="0" borderId="18" xfId="0" applyFont="1" applyBorder="1" applyAlignment="1">
      <alignment horizontal="left" vertical="center"/>
    </xf>
    <xf numFmtId="0" fontId="82" fillId="10" borderId="5" xfId="0" applyFont="1" applyFill="1" applyBorder="1" applyAlignment="1">
      <alignment horizontal="left" vertical="center"/>
    </xf>
    <xf numFmtId="0" fontId="82" fillId="10" borderId="6" xfId="0" applyFont="1" applyFill="1" applyBorder="1" applyAlignment="1">
      <alignment horizontal="left" vertical="center"/>
    </xf>
    <xf numFmtId="9" fontId="84" fillId="10" borderId="81" xfId="0" applyNumberFormat="1" applyFont="1" applyFill="1" applyBorder="1" applyAlignment="1">
      <alignment horizontal="center" vertical="center"/>
    </xf>
    <xf numFmtId="168" fontId="85" fillId="10" borderId="82" xfId="0" applyNumberFormat="1" applyFont="1" applyFill="1" applyBorder="1" applyAlignment="1">
      <alignment horizontal="center" vertical="center"/>
    </xf>
    <xf numFmtId="168" fontId="83" fillId="10" borderId="83" xfId="0" applyNumberFormat="1" applyFont="1" applyFill="1" applyBorder="1" applyAlignment="1">
      <alignment horizontal="center" vertical="center"/>
    </xf>
    <xf numFmtId="0" fontId="82" fillId="10" borderId="85" xfId="0" applyFont="1" applyFill="1" applyBorder="1" applyAlignment="1">
      <alignment horizontal="left" vertical="center"/>
    </xf>
    <xf numFmtId="168" fontId="83" fillId="10" borderId="86" xfId="0" applyNumberFormat="1" applyFont="1" applyFill="1" applyBorder="1" applyAlignment="1">
      <alignment horizontal="center" vertical="center"/>
    </xf>
    <xf numFmtId="168" fontId="83" fillId="10" borderId="87" xfId="0" applyNumberFormat="1" applyFont="1" applyFill="1" applyBorder="1" applyAlignment="1">
      <alignment horizontal="center" vertical="center"/>
    </xf>
    <xf numFmtId="0" fontId="82" fillId="11" borderId="46" xfId="0" applyFont="1" applyFill="1" applyBorder="1" applyAlignment="1">
      <alignment horizontal="center" vertical="center"/>
    </xf>
    <xf numFmtId="0" fontId="82" fillId="10" borderId="114" xfId="0" applyFont="1" applyFill="1" applyBorder="1" applyAlignment="1">
      <alignment horizontal="left" vertical="center"/>
    </xf>
    <xf numFmtId="0" fontId="82" fillId="10" borderId="88" xfId="0" applyFont="1" applyFill="1" applyBorder="1" applyAlignment="1">
      <alignment vertical="center"/>
    </xf>
    <xf numFmtId="0" fontId="82" fillId="10" borderId="89" xfId="0" applyFont="1" applyFill="1" applyBorder="1" applyAlignment="1">
      <alignment horizontal="center" vertical="center"/>
    </xf>
    <xf numFmtId="168" fontId="82" fillId="10" borderId="86" xfId="0" applyNumberFormat="1" applyFont="1" applyFill="1" applyBorder="1" applyAlignment="1">
      <alignment horizontal="left" vertical="center"/>
    </xf>
    <xf numFmtId="168" fontId="83" fillId="10" borderId="87" xfId="0" applyNumberFormat="1" applyFont="1" applyFill="1" applyBorder="1" applyAlignment="1">
      <alignment vertical="center"/>
    </xf>
    <xf numFmtId="0" fontId="82" fillId="0" borderId="19" xfId="0" applyFont="1" applyBorder="1" applyAlignment="1">
      <alignment vertical="center"/>
    </xf>
    <xf numFmtId="0" fontId="82" fillId="2" borderId="89" xfId="0" applyFont="1" applyFill="1" applyBorder="1" applyAlignment="1">
      <alignment horizontal="center" vertical="center"/>
    </xf>
    <xf numFmtId="168" fontId="55" fillId="0" borderId="0" xfId="0" applyNumberFormat="1" applyFont="1"/>
    <xf numFmtId="0" fontId="27" fillId="2" borderId="115" xfId="0" applyFont="1" applyFill="1" applyBorder="1"/>
    <xf numFmtId="0" fontId="65" fillId="2" borderId="116" xfId="0" applyFont="1" applyFill="1" applyBorder="1"/>
    <xf numFmtId="0" fontId="1" fillId="0" borderId="117" xfId="0" applyFont="1" applyBorder="1"/>
    <xf numFmtId="0" fontId="28" fillId="2" borderId="118" xfId="0" applyFont="1" applyFill="1" applyBorder="1"/>
    <xf numFmtId="0" fontId="27" fillId="2" borderId="118" xfId="0" applyFont="1" applyFill="1" applyBorder="1"/>
    <xf numFmtId="167" fontId="51" fillId="4" borderId="6" xfId="0" applyNumberFormat="1" applyFont="1" applyFill="1" applyBorder="1" applyAlignment="1">
      <alignment horizontal="center" vertical="center"/>
    </xf>
    <xf numFmtId="0" fontId="51" fillId="4" borderId="6" xfId="0" applyFont="1" applyFill="1" applyBorder="1" applyAlignment="1">
      <alignment horizontal="center" vertical="center"/>
    </xf>
    <xf numFmtId="0" fontId="51" fillId="4" borderId="6" xfId="0" applyFont="1" applyFill="1" applyBorder="1" applyAlignment="1">
      <alignment horizontal="left" vertical="center"/>
    </xf>
    <xf numFmtId="167" fontId="1" fillId="0" borderId="117" xfId="0" applyNumberFormat="1" applyFont="1" applyBorder="1"/>
    <xf numFmtId="0" fontId="28" fillId="2" borderId="121" xfId="0" applyFont="1" applyFill="1" applyBorder="1"/>
    <xf numFmtId="0" fontId="65" fillId="2" borderId="124" xfId="0" applyFont="1" applyFill="1" applyBorder="1"/>
    <xf numFmtId="0" fontId="65" fillId="2" borderId="125" xfId="0" applyFont="1" applyFill="1" applyBorder="1"/>
    <xf numFmtId="0" fontId="65" fillId="2" borderId="126" xfId="0" applyFont="1" applyFill="1" applyBorder="1"/>
    <xf numFmtId="0" fontId="67" fillId="2" borderId="126" xfId="0" applyFont="1" applyFill="1" applyBorder="1" applyAlignment="1">
      <alignment horizontal="center" wrapText="1"/>
    </xf>
    <xf numFmtId="0" fontId="51" fillId="4" borderId="126" xfId="0" applyFont="1" applyFill="1" applyBorder="1" applyAlignment="1">
      <alignment horizontal="left" vertical="center"/>
    </xf>
    <xf numFmtId="0" fontId="68" fillId="2" borderId="126" xfId="0" applyFont="1" applyFill="1" applyBorder="1"/>
    <xf numFmtId="0" fontId="28" fillId="2" borderId="134" xfId="0" applyFont="1" applyFill="1" applyBorder="1"/>
    <xf numFmtId="0" fontId="67" fillId="2" borderId="134" xfId="0" applyFont="1" applyFill="1" applyBorder="1"/>
    <xf numFmtId="0" fontId="65" fillId="2" borderId="134" xfId="0" applyFont="1" applyFill="1" applyBorder="1" applyAlignment="1">
      <alignment horizontal="center"/>
    </xf>
    <xf numFmtId="168" fontId="67" fillId="2" borderId="6" xfId="0" applyNumberFormat="1" applyFont="1" applyFill="1" applyBorder="1" applyAlignment="1">
      <alignment horizontal="center" wrapText="1"/>
    </xf>
    <xf numFmtId="0" fontId="51" fillId="11" borderId="46" xfId="0" applyFont="1" applyFill="1" applyBorder="1" applyAlignment="1">
      <alignment horizontal="center" vertical="center"/>
    </xf>
    <xf numFmtId="9" fontId="71" fillId="10" borderId="85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/>
    </xf>
    <xf numFmtId="0" fontId="5" fillId="0" borderId="8" xfId="0" applyFont="1" applyBorder="1"/>
    <xf numFmtId="0" fontId="5" fillId="0" borderId="9" xfId="0" applyFont="1" applyBorder="1"/>
    <xf numFmtId="0" fontId="26" fillId="0" borderId="0" xfId="0" applyFont="1" applyAlignment="1">
      <alignment horizontal="center"/>
    </xf>
    <xf numFmtId="0" fontId="0" fillId="0" borderId="0" xfId="0"/>
    <xf numFmtId="0" fontId="2" fillId="0" borderId="0" xfId="0" applyFont="1"/>
    <xf numFmtId="165" fontId="7" fillId="3" borderId="53" xfId="0" applyNumberFormat="1" applyFont="1" applyFill="1" applyBorder="1" applyAlignment="1">
      <alignment horizontal="center"/>
    </xf>
    <xf numFmtId="0" fontId="5" fillId="0" borderId="17" xfId="0" applyFont="1" applyBorder="1"/>
    <xf numFmtId="0" fontId="2" fillId="0" borderId="54" xfId="0" applyFont="1" applyBorder="1"/>
    <xf numFmtId="0" fontId="18" fillId="8" borderId="1" xfId="0" applyFont="1" applyFill="1" applyBorder="1" applyAlignment="1">
      <alignment horizontal="center"/>
    </xf>
    <xf numFmtId="0" fontId="5" fillId="0" borderId="11" xfId="0" applyFont="1" applyBorder="1"/>
    <xf numFmtId="0" fontId="11" fillId="9" borderId="1" xfId="0" applyFont="1" applyFill="1" applyBorder="1" applyAlignment="1">
      <alignment horizontal="center"/>
    </xf>
    <xf numFmtId="0" fontId="11" fillId="10" borderId="55" xfId="0" applyFont="1" applyFill="1" applyBorder="1" applyAlignment="1">
      <alignment horizontal="center"/>
    </xf>
    <xf numFmtId="0" fontId="5" fillId="0" borderId="30" xfId="0" applyFont="1" applyBorder="1"/>
    <xf numFmtId="0" fontId="5" fillId="0" borderId="56" xfId="0" applyFont="1" applyBorder="1"/>
    <xf numFmtId="0" fontId="5" fillId="0" borderId="57" xfId="0" applyFont="1" applyBorder="1"/>
    <xf numFmtId="0" fontId="5" fillId="0" borderId="41" xfId="0" applyFont="1" applyBorder="1"/>
    <xf numFmtId="0" fontId="5" fillId="0" borderId="58" xfId="0" applyFont="1" applyBorder="1"/>
    <xf numFmtId="165" fontId="2" fillId="3" borderId="1" xfId="0" applyNumberFormat="1" applyFont="1" applyFill="1" applyBorder="1"/>
    <xf numFmtId="165" fontId="2" fillId="3" borderId="55" xfId="0" applyNumberFormat="1" applyFont="1" applyFill="1" applyBorder="1"/>
    <xf numFmtId="0" fontId="5" fillId="0" borderId="59" xfId="0" applyFont="1" applyBorder="1"/>
    <xf numFmtId="0" fontId="5" fillId="0" borderId="60" xfId="0" applyFont="1" applyBorder="1"/>
    <xf numFmtId="0" fontId="9" fillId="3" borderId="1" xfId="0" applyFont="1" applyFill="1" applyBorder="1" applyAlignment="1">
      <alignment horizontal="center"/>
    </xf>
    <xf numFmtId="165" fontId="9" fillId="3" borderId="32" xfId="0" applyNumberFormat="1" applyFont="1" applyFill="1" applyBorder="1" applyAlignment="1">
      <alignment horizontal="right"/>
    </xf>
    <xf numFmtId="0" fontId="5" fillId="0" borderId="14" xfId="0" applyFont="1" applyBorder="1"/>
    <xf numFmtId="0" fontId="7" fillId="3" borderId="12" xfId="0" applyFont="1" applyFill="1" applyBorder="1"/>
    <xf numFmtId="0" fontId="5" fillId="0" borderId="33" xfId="0" applyFont="1" applyBorder="1"/>
    <xf numFmtId="165" fontId="9" fillId="3" borderId="13" xfId="0" applyNumberFormat="1" applyFont="1" applyFill="1" applyBorder="1" applyAlignment="1">
      <alignment horizontal="right"/>
    </xf>
    <xf numFmtId="167" fontId="2" fillId="7" borderId="32" xfId="0" applyNumberFormat="1" applyFont="1" applyFill="1" applyBorder="1"/>
    <xf numFmtId="0" fontId="9" fillId="3" borderId="40" xfId="0" applyFont="1" applyFill="1" applyBorder="1" applyAlignment="1">
      <alignment horizontal="center" wrapText="1"/>
    </xf>
    <xf numFmtId="0" fontId="5" fillId="0" borderId="42" xfId="0" applyFont="1" applyBorder="1"/>
    <xf numFmtId="165" fontId="9" fillId="3" borderId="32" xfId="0" applyNumberFormat="1" applyFont="1" applyFill="1" applyBorder="1"/>
    <xf numFmtId="165" fontId="9" fillId="4" borderId="32" xfId="0" applyNumberFormat="1" applyFont="1" applyFill="1" applyBorder="1"/>
    <xf numFmtId="0" fontId="17" fillId="3" borderId="10" xfId="0" applyFont="1" applyFill="1" applyBorder="1" applyAlignment="1">
      <alignment horizontal="center" wrapText="1"/>
    </xf>
    <xf numFmtId="0" fontId="19" fillId="3" borderId="10" xfId="0" applyFont="1" applyFill="1" applyBorder="1" applyAlignment="1">
      <alignment horizontal="center"/>
    </xf>
    <xf numFmtId="0" fontId="20" fillId="3" borderId="24" xfId="0" applyFont="1" applyFill="1" applyBorder="1" applyAlignment="1">
      <alignment horizontal="center" wrapText="1"/>
    </xf>
    <xf numFmtId="0" fontId="5" fillId="0" borderId="25" xfId="0" applyFont="1" applyBorder="1"/>
    <xf numFmtId="0" fontId="5" fillId="0" borderId="26" xfId="0" applyFont="1" applyBorder="1"/>
    <xf numFmtId="0" fontId="22" fillId="3" borderId="1" xfId="0" applyFont="1" applyFill="1" applyBorder="1" applyAlignment="1">
      <alignment horizontal="center"/>
    </xf>
    <xf numFmtId="166" fontId="12" fillId="5" borderId="32" xfId="0" applyNumberFormat="1" applyFont="1" applyFill="1" applyBorder="1" applyAlignment="1">
      <alignment horizontal="right"/>
    </xf>
    <xf numFmtId="165" fontId="7" fillId="3" borderId="32" xfId="0" applyNumberFormat="1" applyFont="1" applyFill="1" applyBorder="1"/>
    <xf numFmtId="165" fontId="7" fillId="3" borderId="32" xfId="0" applyNumberFormat="1" applyFont="1" applyFill="1" applyBorder="1" applyAlignment="1">
      <alignment horizontal="center"/>
    </xf>
    <xf numFmtId="0" fontId="13" fillId="6" borderId="34" xfId="0" applyFont="1" applyFill="1" applyBorder="1" applyAlignment="1">
      <alignment wrapText="1"/>
    </xf>
    <xf numFmtId="0" fontId="5" fillId="0" borderId="35" xfId="0" applyFont="1" applyBorder="1"/>
    <xf numFmtId="0" fontId="5" fillId="0" borderId="37" xfId="0" applyFont="1" applyBorder="1"/>
    <xf numFmtId="0" fontId="5" fillId="0" borderId="38" xfId="0" applyFont="1" applyBorder="1"/>
    <xf numFmtId="165" fontId="7" fillId="6" borderId="13" xfId="0" applyNumberFormat="1" applyFont="1" applyFill="1" applyBorder="1" applyAlignment="1">
      <alignment horizontal="center"/>
    </xf>
    <xf numFmtId="0" fontId="7" fillId="3" borderId="40" xfId="0" applyFont="1" applyFill="1" applyBorder="1"/>
    <xf numFmtId="165" fontId="9" fillId="0" borderId="27" xfId="0" applyNumberFormat="1" applyFont="1" applyBorder="1" applyAlignment="1">
      <alignment horizontal="center"/>
    </xf>
    <xf numFmtId="0" fontId="5" fillId="0" borderId="28" xfId="0" applyFont="1" applyBorder="1"/>
    <xf numFmtId="164" fontId="9" fillId="0" borderId="27" xfId="0" applyNumberFormat="1" applyFont="1" applyBorder="1" applyAlignment="1">
      <alignment horizontal="right"/>
    </xf>
    <xf numFmtId="0" fontId="9" fillId="3" borderId="10" xfId="0" applyFont="1" applyFill="1" applyBorder="1"/>
    <xf numFmtId="164" fontId="11" fillId="0" borderId="27" xfId="0" applyNumberFormat="1" applyFont="1" applyBorder="1" applyAlignment="1">
      <alignment horizontal="right"/>
    </xf>
    <xf numFmtId="0" fontId="11" fillId="3" borderId="29" xfId="0" applyFont="1" applyFill="1" applyBorder="1"/>
    <xf numFmtId="0" fontId="5" fillId="0" borderId="31" xfId="0" applyFont="1" applyBorder="1"/>
    <xf numFmtId="165" fontId="11" fillId="3" borderId="32" xfId="0" applyNumberFormat="1" applyFont="1" applyFill="1" applyBorder="1"/>
    <xf numFmtId="0" fontId="12" fillId="5" borderId="12" xfId="0" applyFont="1" applyFill="1" applyBorder="1"/>
    <xf numFmtId="0" fontId="5" fillId="0" borderId="13" xfId="0" applyFont="1" applyBorder="1"/>
    <xf numFmtId="165" fontId="7" fillId="5" borderId="32" xfId="0" applyNumberFormat="1" applyFont="1" applyFill="1" applyBorder="1"/>
    <xf numFmtId="0" fontId="9" fillId="3" borderId="18" xfId="0" applyFont="1" applyFill="1" applyBorder="1" applyAlignment="1">
      <alignment horizontal="center" wrapText="1"/>
    </xf>
    <xf numFmtId="0" fontId="5" fillId="0" borderId="19" xfId="0" applyFont="1" applyBorder="1"/>
    <xf numFmtId="0" fontId="5" fillId="0" borderId="20" xfId="0" applyFont="1" applyBorder="1"/>
    <xf numFmtId="0" fontId="8" fillId="3" borderId="10" xfId="0" applyFont="1" applyFill="1" applyBorder="1" applyAlignment="1">
      <alignment wrapText="1"/>
    </xf>
    <xf numFmtId="0" fontId="9" fillId="3" borderId="21" xfId="0" applyFont="1" applyFill="1" applyBorder="1" applyAlignment="1">
      <alignment horizontal="center"/>
    </xf>
    <xf numFmtId="0" fontId="5" fillId="0" borderId="22" xfId="0" applyFont="1" applyBorder="1"/>
    <xf numFmtId="0" fontId="5" fillId="0" borderId="23" xfId="0" applyFont="1" applyBorder="1"/>
    <xf numFmtId="0" fontId="7" fillId="4" borderId="12" xfId="0" applyFont="1" applyFill="1" applyBorder="1" applyAlignment="1">
      <alignment horizontal="center"/>
    </xf>
    <xf numFmtId="0" fontId="7" fillId="4" borderId="24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wrapText="1"/>
    </xf>
    <xf numFmtId="0" fontId="7" fillId="3" borderId="15" xfId="0" applyFont="1" applyFill="1" applyBorder="1" applyAlignment="1">
      <alignment horizontal="center"/>
    </xf>
    <xf numFmtId="0" fontId="5" fillId="0" borderId="16" xfId="0" applyFont="1" applyBorder="1"/>
    <xf numFmtId="0" fontId="9" fillId="3" borderId="18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/>
    </xf>
    <xf numFmtId="171" fontId="14" fillId="3" borderId="10" xfId="0" applyNumberFormat="1" applyFont="1" applyFill="1" applyBorder="1" applyAlignment="1">
      <alignment horizontal="center"/>
    </xf>
    <xf numFmtId="0" fontId="35" fillId="3" borderId="24" xfId="0" applyFont="1" applyFill="1" applyBorder="1" applyAlignment="1">
      <alignment horizontal="center" wrapText="1"/>
    </xf>
    <xf numFmtId="0" fontId="2" fillId="3" borderId="1" xfId="0" applyFont="1" applyFill="1" applyBorder="1"/>
    <xf numFmtId="0" fontId="20" fillId="0" borderId="1" xfId="0" applyFont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32" fillId="0" borderId="90" xfId="0" applyFont="1" applyBorder="1"/>
    <xf numFmtId="0" fontId="5" fillId="0" borderId="91" xfId="0" applyFont="1" applyBorder="1"/>
    <xf numFmtId="0" fontId="5" fillId="0" borderId="69" xfId="0" applyFont="1" applyBorder="1"/>
    <xf numFmtId="168" fontId="31" fillId="0" borderId="92" xfId="0" applyNumberFormat="1" applyFont="1" applyBorder="1"/>
    <xf numFmtId="0" fontId="32" fillId="0" borderId="93" xfId="0" applyFont="1" applyBorder="1" applyAlignment="1">
      <alignment horizontal="center"/>
    </xf>
    <xf numFmtId="0" fontId="5" fillId="0" borderId="94" xfId="0" applyFont="1" applyBorder="1"/>
    <xf numFmtId="168" fontId="31" fillId="0" borderId="93" xfId="0" applyNumberFormat="1" applyFont="1" applyBorder="1" applyAlignment="1">
      <alignment horizontal="center"/>
    </xf>
    <xf numFmtId="0" fontId="20" fillId="3" borderId="55" xfId="0" applyFont="1" applyFill="1" applyBorder="1" applyAlignment="1">
      <alignment horizontal="center" wrapText="1"/>
    </xf>
    <xf numFmtId="0" fontId="14" fillId="13" borderId="55" xfId="0" applyFont="1" applyFill="1" applyBorder="1" applyAlignment="1">
      <alignment horizontal="center"/>
    </xf>
    <xf numFmtId="0" fontId="14" fillId="10" borderId="1" xfId="0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/>
    </xf>
    <xf numFmtId="0" fontId="2" fillId="3" borderId="55" xfId="0" applyFont="1" applyFill="1" applyBorder="1"/>
    <xf numFmtId="168" fontId="32" fillId="0" borderId="67" xfId="0" applyNumberFormat="1" applyFont="1" applyBorder="1"/>
    <xf numFmtId="0" fontId="14" fillId="8" borderId="1" xfId="0" applyFont="1" applyFill="1" applyBorder="1" applyAlignment="1">
      <alignment horizontal="center"/>
    </xf>
    <xf numFmtId="168" fontId="32" fillId="0" borderId="67" xfId="0" applyNumberFormat="1" applyFont="1" applyBorder="1" applyAlignment="1">
      <alignment horizontal="center"/>
    </xf>
    <xf numFmtId="0" fontId="32" fillId="0" borderId="77" xfId="0" applyFont="1" applyBorder="1" applyAlignment="1">
      <alignment wrapText="1"/>
    </xf>
    <xf numFmtId="0" fontId="5" fillId="0" borderId="78" xfId="0" applyFont="1" applyBorder="1"/>
    <xf numFmtId="0" fontId="5" fillId="0" borderId="65" xfId="0" applyFont="1" applyBorder="1"/>
    <xf numFmtId="168" fontId="2" fillId="0" borderId="77" xfId="0" applyNumberFormat="1" applyFont="1" applyBorder="1"/>
    <xf numFmtId="0" fontId="5" fillId="0" borderId="79" xfId="0" applyFont="1" applyBorder="1"/>
    <xf numFmtId="9" fontId="32" fillId="0" borderId="67" xfId="0" applyNumberFormat="1" applyFont="1" applyBorder="1"/>
    <xf numFmtId="0" fontId="5" fillId="0" borderId="66" xfId="0" applyFont="1" applyBorder="1"/>
    <xf numFmtId="0" fontId="32" fillId="0" borderId="77" xfId="0" applyFont="1" applyBorder="1"/>
    <xf numFmtId="164" fontId="20" fillId="0" borderId="59" xfId="0" applyNumberFormat="1" applyFont="1" applyBorder="1" applyAlignment="1">
      <alignment horizontal="right"/>
    </xf>
    <xf numFmtId="168" fontId="31" fillId="10" borderId="13" xfId="0" applyNumberFormat="1" applyFont="1" applyFill="1" applyBorder="1" applyAlignment="1">
      <alignment horizontal="center"/>
    </xf>
    <xf numFmtId="0" fontId="31" fillId="11" borderId="67" xfId="0" applyFont="1" applyFill="1" applyBorder="1" applyAlignment="1">
      <alignment horizontal="center"/>
    </xf>
    <xf numFmtId="0" fontId="31" fillId="3" borderId="24" xfId="0" applyFont="1" applyFill="1" applyBorder="1" applyAlignment="1">
      <alignment horizontal="center"/>
    </xf>
    <xf numFmtId="165" fontId="7" fillId="12" borderId="13" xfId="0" applyNumberFormat="1" applyFont="1" applyFill="1" applyBorder="1" applyAlignment="1">
      <alignment horizontal="center"/>
    </xf>
    <xf numFmtId="0" fontId="14" fillId="12" borderId="34" xfId="0" applyFont="1" applyFill="1" applyBorder="1" applyAlignment="1">
      <alignment wrapText="1"/>
    </xf>
    <xf numFmtId="0" fontId="32" fillId="0" borderId="18" xfId="0" applyFont="1" applyBorder="1" applyAlignment="1">
      <alignment horizontal="center"/>
    </xf>
    <xf numFmtId="0" fontId="32" fillId="11" borderId="67" xfId="0" applyFont="1" applyFill="1" applyBorder="1" applyAlignment="1">
      <alignment horizontal="center"/>
    </xf>
    <xf numFmtId="0" fontId="32" fillId="0" borderId="68" xfId="0" applyFont="1" applyBorder="1" applyAlignment="1">
      <alignment horizontal="center" wrapText="1"/>
    </xf>
    <xf numFmtId="0" fontId="32" fillId="11" borderId="70" xfId="0" applyFont="1" applyFill="1" applyBorder="1" applyAlignment="1">
      <alignment horizontal="center"/>
    </xf>
    <xf numFmtId="0" fontId="31" fillId="0" borderId="34" xfId="0" applyFont="1" applyBorder="1" applyAlignment="1">
      <alignment horizontal="center" wrapText="1"/>
    </xf>
    <xf numFmtId="0" fontId="5" fillId="0" borderId="71" xfId="0" applyFont="1" applyBorder="1"/>
    <xf numFmtId="0" fontId="5" fillId="0" borderId="72" xfId="0" applyFont="1" applyBorder="1"/>
    <xf numFmtId="168" fontId="31" fillId="3" borderId="73" xfId="0" applyNumberFormat="1" applyFont="1" applyFill="1" applyBorder="1" applyAlignment="1">
      <alignment horizontal="center"/>
    </xf>
    <xf numFmtId="0" fontId="5" fillId="0" borderId="74" xfId="0" applyFont="1" applyBorder="1"/>
    <xf numFmtId="0" fontId="29" fillId="3" borderId="1" xfId="0" applyFont="1" applyFill="1" applyBorder="1" applyAlignment="1">
      <alignment horizontal="center"/>
    </xf>
    <xf numFmtId="0" fontId="30" fillId="3" borderId="55" xfId="0" applyFont="1" applyFill="1" applyBorder="1" applyAlignment="1">
      <alignment horizontal="center" wrapText="1"/>
    </xf>
    <xf numFmtId="0" fontId="31" fillId="4" borderId="12" xfId="0" applyFont="1" applyFill="1" applyBorder="1" applyAlignment="1">
      <alignment horizontal="center"/>
    </xf>
    <xf numFmtId="0" fontId="32" fillId="0" borderId="64" xfId="0" applyFont="1" applyBorder="1" applyAlignment="1">
      <alignment horizontal="center"/>
    </xf>
    <xf numFmtId="164" fontId="33" fillId="0" borderId="27" xfId="0" applyNumberFormat="1" applyFont="1" applyBorder="1" applyAlignment="1">
      <alignment horizontal="center"/>
    </xf>
    <xf numFmtId="0" fontId="5" fillId="0" borderId="39" xfId="0" applyFont="1" applyBorder="1"/>
    <xf numFmtId="0" fontId="3" fillId="0" borderId="0" xfId="0" applyFont="1" applyAlignment="1">
      <alignment horizontal="center" vertical="center" wrapText="1"/>
    </xf>
    <xf numFmtId="165" fontId="9" fillId="4" borderId="32" xfId="0" applyNumberFormat="1" applyFont="1" applyFill="1" applyBorder="1" applyAlignment="1">
      <alignment horizontal="left"/>
    </xf>
    <xf numFmtId="165" fontId="3" fillId="2" borderId="32" xfId="0" applyNumberFormat="1" applyFont="1" applyFill="1" applyBorder="1" applyAlignment="1">
      <alignment horizontal="left"/>
    </xf>
    <xf numFmtId="165" fontId="3" fillId="4" borderId="32" xfId="0" applyNumberFormat="1" applyFont="1" applyFill="1" applyBorder="1" applyAlignment="1">
      <alignment horizontal="left"/>
    </xf>
    <xf numFmtId="165" fontId="41" fillId="2" borderId="53" xfId="0" applyNumberFormat="1" applyFont="1" applyFill="1" applyBorder="1" applyAlignment="1">
      <alignment horizontal="center"/>
    </xf>
    <xf numFmtId="0" fontId="1" fillId="0" borderId="54" xfId="0" applyFont="1" applyBorder="1" applyAlignment="1">
      <alignment horizontal="center"/>
    </xf>
    <xf numFmtId="0" fontId="45" fillId="8" borderId="1" xfId="0" applyFont="1" applyFill="1" applyBorder="1" applyAlignment="1">
      <alignment horizontal="center"/>
    </xf>
    <xf numFmtId="0" fontId="47" fillId="9" borderId="1" xfId="0" applyFont="1" applyFill="1" applyBorder="1" applyAlignment="1">
      <alignment horizontal="center"/>
    </xf>
    <xf numFmtId="0" fontId="47" fillId="10" borderId="55" xfId="0" applyFont="1" applyFill="1" applyBorder="1" applyAlignment="1">
      <alignment horizontal="center"/>
    </xf>
    <xf numFmtId="165" fontId="42" fillId="2" borderId="1" xfId="0" applyNumberFormat="1" applyFont="1" applyFill="1" applyBorder="1" applyAlignment="1">
      <alignment horizontal="center" wrapText="1"/>
    </xf>
    <xf numFmtId="165" fontId="23" fillId="2" borderId="55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171" fontId="46" fillId="2" borderId="10" xfId="0" applyNumberFormat="1" applyFont="1" applyFill="1" applyBorder="1" applyAlignment="1">
      <alignment horizontal="center" vertical="center"/>
    </xf>
    <xf numFmtId="0" fontId="25" fillId="2" borderId="2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48" fillId="2" borderId="1" xfId="0" applyFont="1" applyFill="1" applyBorder="1" applyAlignment="1">
      <alignment horizontal="center"/>
    </xf>
    <xf numFmtId="165" fontId="3" fillId="2" borderId="32" xfId="0" applyNumberFormat="1" applyFont="1" applyFill="1" applyBorder="1" applyAlignment="1">
      <alignment horizontal="center"/>
    </xf>
    <xf numFmtId="0" fontId="41" fillId="2" borderId="10" xfId="0" applyFont="1" applyFill="1" applyBorder="1" applyAlignment="1">
      <alignment horizontal="left" wrapText="1"/>
    </xf>
    <xf numFmtId="165" fontId="41" fillId="2" borderId="32" xfId="0" applyNumberFormat="1" applyFont="1" applyFill="1" applyBorder="1" applyAlignment="1">
      <alignment horizontal="center"/>
    </xf>
    <xf numFmtId="0" fontId="17" fillId="2" borderId="10" xfId="0" applyFont="1" applyFill="1" applyBorder="1" applyAlignment="1">
      <alignment horizontal="center" vertical="center" wrapText="1"/>
    </xf>
    <xf numFmtId="165" fontId="41" fillId="2" borderId="32" xfId="0" applyNumberFormat="1" applyFont="1" applyFill="1" applyBorder="1" applyAlignment="1">
      <alignment horizontal="left"/>
    </xf>
    <xf numFmtId="167" fontId="3" fillId="2" borderId="97" xfId="0" applyNumberFormat="1" applyFont="1" applyFill="1" applyBorder="1" applyAlignment="1">
      <alignment horizontal="right"/>
    </xf>
    <xf numFmtId="165" fontId="9" fillId="2" borderId="32" xfId="0" applyNumberFormat="1" applyFont="1" applyFill="1" applyBorder="1" applyAlignment="1">
      <alignment horizontal="left"/>
    </xf>
    <xf numFmtId="0" fontId="42" fillId="2" borderId="10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center" wrapText="1"/>
    </xf>
    <xf numFmtId="0" fontId="42" fillId="2" borderId="10" xfId="0" applyFont="1" applyFill="1" applyBorder="1" applyAlignment="1">
      <alignment horizontal="left" wrapText="1"/>
    </xf>
    <xf numFmtId="0" fontId="3" fillId="2" borderId="21" xfId="0" applyFont="1" applyFill="1" applyBorder="1" applyAlignment="1">
      <alignment horizontal="center" vertical="center"/>
    </xf>
    <xf numFmtId="0" fontId="41" fillId="4" borderId="12" xfId="0" applyFont="1" applyFill="1" applyBorder="1" applyAlignment="1">
      <alignment horizontal="center"/>
    </xf>
    <xf numFmtId="0" fontId="41" fillId="4" borderId="24" xfId="0" applyFont="1" applyFill="1" applyBorder="1" applyAlignment="1">
      <alignment horizontal="center" vertical="center"/>
    </xf>
    <xf numFmtId="0" fontId="40" fillId="2" borderId="10" xfId="0" applyFont="1" applyFill="1" applyBorder="1" applyAlignment="1">
      <alignment horizontal="center" vertical="center" wrapText="1"/>
    </xf>
    <xf numFmtId="0" fontId="41" fillId="4" borderId="12" xfId="0" applyFont="1" applyFill="1" applyBorder="1" applyAlignment="1">
      <alignment horizontal="center" vertical="center"/>
    </xf>
    <xf numFmtId="0" fontId="41" fillId="2" borderId="15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 wrapText="1"/>
    </xf>
    <xf numFmtId="0" fontId="47" fillId="13" borderId="1" xfId="0" applyFont="1" applyFill="1" applyBorder="1" applyAlignment="1">
      <alignment horizontal="center"/>
    </xf>
    <xf numFmtId="0" fontId="63" fillId="2" borderId="24" xfId="0" applyFont="1" applyFill="1" applyBorder="1" applyAlignment="1">
      <alignment horizontal="center" vertical="center" wrapText="1"/>
    </xf>
    <xf numFmtId="0" fontId="64" fillId="2" borderId="1" xfId="0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vertical="center" wrapText="1"/>
    </xf>
    <xf numFmtId="0" fontId="25" fillId="2" borderId="55" xfId="0" applyFont="1" applyFill="1" applyBorder="1" applyAlignment="1">
      <alignment horizontal="center" vertical="center" wrapText="1"/>
    </xf>
    <xf numFmtId="168" fontId="2" fillId="0" borderId="67" xfId="0" applyNumberFormat="1" applyFont="1" applyBorder="1" applyAlignment="1">
      <alignment horizontal="center" vertical="center"/>
    </xf>
    <xf numFmtId="0" fontId="1" fillId="0" borderId="67" xfId="0" applyFont="1" applyBorder="1" applyAlignment="1">
      <alignment horizontal="left" vertical="center"/>
    </xf>
    <xf numFmtId="9" fontId="1" fillId="0" borderId="67" xfId="0" applyNumberFormat="1" applyFont="1" applyBorder="1" applyAlignment="1">
      <alignment horizontal="left" vertical="center"/>
    </xf>
    <xf numFmtId="0" fontId="1" fillId="0" borderId="77" xfId="0" applyFont="1" applyBorder="1" applyAlignment="1">
      <alignment horizontal="left" vertical="center"/>
    </xf>
    <xf numFmtId="168" fontId="1" fillId="0" borderId="67" xfId="0" applyNumberFormat="1" applyFont="1" applyBorder="1" applyAlignment="1">
      <alignment horizontal="left" vertical="center"/>
    </xf>
    <xf numFmtId="0" fontId="58" fillId="0" borderId="67" xfId="0" applyFont="1" applyBorder="1" applyAlignment="1">
      <alignment horizontal="left" vertical="center"/>
    </xf>
    <xf numFmtId="168" fontId="2" fillId="0" borderId="77" xfId="0" applyNumberFormat="1" applyFont="1" applyBorder="1" applyAlignment="1">
      <alignment horizontal="left" vertical="center"/>
    </xf>
    <xf numFmtId="0" fontId="58" fillId="0" borderId="67" xfId="0" applyFont="1" applyBorder="1" applyAlignment="1">
      <alignment horizontal="left" vertical="center" wrapText="1"/>
    </xf>
    <xf numFmtId="168" fontId="60" fillId="0" borderId="77" xfId="0" applyNumberFormat="1" applyFont="1" applyBorder="1" applyAlignment="1">
      <alignment horizontal="left" vertical="center"/>
    </xf>
    <xf numFmtId="0" fontId="1" fillId="0" borderId="67" xfId="0" applyFont="1" applyBorder="1" applyAlignment="1">
      <alignment horizontal="left" vertical="center" wrapText="1"/>
    </xf>
    <xf numFmtId="168" fontId="61" fillId="0" borderId="77" xfId="0" applyNumberFormat="1" applyFont="1" applyBorder="1" applyAlignment="1">
      <alignment horizontal="left" vertical="center"/>
    </xf>
    <xf numFmtId="168" fontId="27" fillId="10" borderId="67" xfId="0" applyNumberFormat="1" applyFont="1" applyFill="1" applyBorder="1" applyAlignment="1">
      <alignment horizontal="center" vertical="center"/>
    </xf>
    <xf numFmtId="0" fontId="1" fillId="2" borderId="101" xfId="0" applyFont="1" applyFill="1" applyBorder="1" applyAlignment="1">
      <alignment horizontal="left" vertical="center"/>
    </xf>
    <xf numFmtId="0" fontId="5" fillId="0" borderId="102" xfId="0" applyFont="1" applyBorder="1"/>
    <xf numFmtId="168" fontId="1" fillId="2" borderId="67" xfId="0" applyNumberFormat="1" applyFont="1" applyFill="1" applyBorder="1" applyAlignment="1">
      <alignment horizontal="left" vertical="center"/>
    </xf>
    <xf numFmtId="0" fontId="1" fillId="2" borderId="70" xfId="0" applyFont="1" applyFill="1" applyBorder="1" applyAlignment="1">
      <alignment horizontal="left" vertical="center"/>
    </xf>
    <xf numFmtId="0" fontId="5" fillId="0" borderId="103" xfId="0" applyFont="1" applyBorder="1"/>
    <xf numFmtId="0" fontId="1" fillId="2" borderId="67" xfId="0" applyFont="1" applyFill="1" applyBorder="1" applyAlignment="1">
      <alignment horizontal="left" vertical="center"/>
    </xf>
    <xf numFmtId="168" fontId="1" fillId="2" borderId="67" xfId="0" applyNumberFormat="1" applyFont="1" applyFill="1" applyBorder="1" applyAlignment="1">
      <alignment horizontal="center" vertical="center"/>
    </xf>
    <xf numFmtId="0" fontId="54" fillId="0" borderId="34" xfId="0" applyFont="1" applyBorder="1" applyAlignment="1">
      <alignment horizontal="center" vertical="center" wrapText="1"/>
    </xf>
    <xf numFmtId="168" fontId="54" fillId="2" borderId="73" xfId="0" applyNumberFormat="1" applyFont="1" applyFill="1" applyBorder="1" applyAlignment="1">
      <alignment horizontal="right" vertical="center"/>
    </xf>
    <xf numFmtId="0" fontId="54" fillId="11" borderId="67" xfId="0" applyFont="1" applyFill="1" applyBorder="1" applyAlignment="1">
      <alignment horizontal="center"/>
    </xf>
    <xf numFmtId="0" fontId="54" fillId="4" borderId="24" xfId="0" applyFont="1" applyFill="1" applyBorder="1" applyAlignment="1">
      <alignment horizontal="center" vertical="center"/>
    </xf>
    <xf numFmtId="168" fontId="2" fillId="2" borderId="67" xfId="0" applyNumberFormat="1" applyFont="1" applyFill="1" applyBorder="1" applyAlignment="1">
      <alignment horizontal="left" vertical="center"/>
    </xf>
    <xf numFmtId="0" fontId="27" fillId="11" borderId="67" xfId="0" applyFont="1" applyFill="1" applyBorder="1" applyAlignment="1">
      <alignment horizontal="center" vertical="center"/>
    </xf>
    <xf numFmtId="166" fontId="54" fillId="0" borderId="0" xfId="0" applyNumberFormat="1" applyFont="1"/>
    <xf numFmtId="0" fontId="27" fillId="0" borderId="18" xfId="0" applyFont="1" applyBorder="1" applyAlignment="1">
      <alignment horizontal="center" vertical="center"/>
    </xf>
    <xf numFmtId="0" fontId="27" fillId="0" borderId="68" xfId="0" applyFont="1" applyBorder="1" applyAlignment="1">
      <alignment horizontal="center" vertical="center" wrapText="1"/>
    </xf>
    <xf numFmtId="0" fontId="27" fillId="11" borderId="70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/>
    </xf>
    <xf numFmtId="0" fontId="52" fillId="2" borderId="1" xfId="0" applyFont="1" applyFill="1" applyBorder="1" applyAlignment="1">
      <alignment horizontal="center" vertical="center" wrapText="1"/>
    </xf>
    <xf numFmtId="0" fontId="54" fillId="4" borderId="12" xfId="0" applyFont="1" applyFill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0" fontId="54" fillId="11" borderId="98" xfId="0" applyFont="1" applyFill="1" applyBorder="1" applyAlignment="1">
      <alignment horizontal="center" vertical="center"/>
    </xf>
    <xf numFmtId="0" fontId="5" fillId="0" borderId="99" xfId="0" applyFont="1" applyBorder="1"/>
    <xf numFmtId="0" fontId="5" fillId="0" borderId="100" xfId="0" applyFont="1" applyBorder="1"/>
    <xf numFmtId="0" fontId="47" fillId="10" borderId="1" xfId="0" applyFont="1" applyFill="1" applyBorder="1" applyAlignment="1">
      <alignment horizontal="center"/>
    </xf>
    <xf numFmtId="0" fontId="55" fillId="2" borderId="1" xfId="0" applyFont="1" applyFill="1" applyBorder="1" applyAlignment="1">
      <alignment horizontal="center" vertical="center"/>
    </xf>
    <xf numFmtId="168" fontId="1" fillId="0" borderId="67" xfId="0" applyNumberFormat="1" applyFont="1" applyBorder="1" applyAlignment="1">
      <alignment horizontal="center" vertical="center"/>
    </xf>
    <xf numFmtId="0" fontId="1" fillId="0" borderId="90" xfId="0" applyFont="1" applyBorder="1" applyAlignment="1">
      <alignment horizontal="left" vertical="center"/>
    </xf>
    <xf numFmtId="168" fontId="58" fillId="0" borderId="92" xfId="0" applyNumberFormat="1" applyFont="1" applyBorder="1" applyAlignment="1">
      <alignment horizontal="left" vertical="center"/>
    </xf>
    <xf numFmtId="0" fontId="1" fillId="0" borderId="93" xfId="0" applyFont="1" applyBorder="1" applyAlignment="1">
      <alignment horizontal="center" vertical="center"/>
    </xf>
    <xf numFmtId="168" fontId="60" fillId="0" borderId="93" xfId="0" applyNumberFormat="1" applyFont="1" applyBorder="1" applyAlignment="1">
      <alignment horizontal="center" vertical="center"/>
    </xf>
    <xf numFmtId="0" fontId="65" fillId="2" borderId="55" xfId="0" applyFont="1" applyFill="1" applyBorder="1" applyAlignment="1">
      <alignment horizontal="center" vertical="center" wrapText="1"/>
    </xf>
    <xf numFmtId="0" fontId="65" fillId="2" borderId="1" xfId="0" applyFont="1" applyFill="1" applyBorder="1" applyAlignment="1">
      <alignment horizontal="center"/>
    </xf>
    <xf numFmtId="0" fontId="67" fillId="0" borderId="90" xfId="0" applyFont="1" applyBorder="1" applyAlignment="1">
      <alignment horizontal="left" vertical="center"/>
    </xf>
    <xf numFmtId="168" fontId="51" fillId="0" borderId="92" xfId="0" applyNumberFormat="1" applyFont="1" applyBorder="1" applyAlignment="1">
      <alignment horizontal="left" vertical="center"/>
    </xf>
    <xf numFmtId="0" fontId="67" fillId="0" borderId="93" xfId="0" applyFont="1" applyBorder="1" applyAlignment="1">
      <alignment horizontal="center" vertical="center"/>
    </xf>
    <xf numFmtId="168" fontId="29" fillId="0" borderId="93" xfId="0" applyNumberFormat="1" applyFont="1" applyBorder="1" applyAlignment="1">
      <alignment horizontal="center" vertical="center"/>
    </xf>
    <xf numFmtId="171" fontId="47" fillId="2" borderId="10" xfId="0" applyNumberFormat="1" applyFont="1" applyFill="1" applyBorder="1" applyAlignment="1">
      <alignment horizontal="center" vertical="center"/>
    </xf>
    <xf numFmtId="0" fontId="65" fillId="2" borderId="24" xfId="0" applyFont="1" applyFill="1" applyBorder="1" applyAlignment="1">
      <alignment horizontal="center"/>
    </xf>
    <xf numFmtId="0" fontId="74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168" fontId="65" fillId="2" borderId="55" xfId="0" applyNumberFormat="1" applyFont="1" applyFill="1" applyBorder="1" applyAlignment="1">
      <alignment horizontal="center" vertical="center" wrapText="1"/>
    </xf>
    <xf numFmtId="9" fontId="67" fillId="0" borderId="67" xfId="0" applyNumberFormat="1" applyFont="1" applyBorder="1" applyAlignment="1">
      <alignment horizontal="left" vertical="center"/>
    </xf>
    <xf numFmtId="168" fontId="68" fillId="0" borderId="67" xfId="0" applyNumberFormat="1" applyFont="1" applyBorder="1" applyAlignment="1">
      <alignment horizontal="center" vertical="center"/>
    </xf>
    <xf numFmtId="0" fontId="67" fillId="0" borderId="77" xfId="0" applyFont="1" applyBorder="1" applyAlignment="1">
      <alignment horizontal="left" vertical="center"/>
    </xf>
    <xf numFmtId="168" fontId="67" fillId="14" borderId="67" xfId="0" applyNumberFormat="1" applyFont="1" applyFill="1" applyBorder="1" applyAlignment="1">
      <alignment horizontal="left" vertical="center"/>
    </xf>
    <xf numFmtId="0" fontId="47" fillId="8" borderId="1" xfId="0" applyFont="1" applyFill="1" applyBorder="1" applyAlignment="1">
      <alignment horizontal="center"/>
    </xf>
    <xf numFmtId="0" fontId="47" fillId="13" borderId="55" xfId="0" applyFont="1" applyFill="1" applyBorder="1" applyAlignment="1">
      <alignment horizontal="center" vertical="center"/>
    </xf>
    <xf numFmtId="168" fontId="67" fillId="0" borderId="67" xfId="0" applyNumberFormat="1" applyFont="1" applyBorder="1" applyAlignment="1">
      <alignment horizontal="center" vertical="center"/>
    </xf>
    <xf numFmtId="0" fontId="73" fillId="2" borderId="105" xfId="0" applyFont="1" applyFill="1" applyBorder="1" applyAlignment="1">
      <alignment horizontal="center" vertical="center" wrapText="1"/>
    </xf>
    <xf numFmtId="0" fontId="58" fillId="0" borderId="18" xfId="0" applyFont="1" applyBorder="1" applyAlignment="1">
      <alignment horizontal="left" vertical="center" wrapText="1"/>
    </xf>
    <xf numFmtId="0" fontId="55" fillId="0" borderId="18" xfId="0" applyFont="1" applyBorder="1" applyAlignment="1">
      <alignment horizontal="left" vertical="center"/>
    </xf>
    <xf numFmtId="168" fontId="70" fillId="0" borderId="67" xfId="0" applyNumberFormat="1" applyFont="1" applyBorder="1" applyAlignment="1">
      <alignment horizontal="center" vertical="center"/>
    </xf>
    <xf numFmtId="0" fontId="58" fillId="2" borderId="18" xfId="0" applyFont="1" applyFill="1" applyBorder="1" applyAlignment="1">
      <alignment horizontal="left" vertical="center"/>
    </xf>
    <xf numFmtId="168" fontId="58" fillId="10" borderId="67" xfId="0" applyNumberFormat="1" applyFont="1" applyFill="1" applyBorder="1" applyAlignment="1">
      <alignment horizontal="center" vertical="center"/>
    </xf>
    <xf numFmtId="0" fontId="58" fillId="0" borderId="18" xfId="0" applyFont="1" applyBorder="1" applyAlignment="1">
      <alignment horizontal="left" vertical="center"/>
    </xf>
    <xf numFmtId="0" fontId="51" fillId="11" borderId="67" xfId="0" applyFont="1" applyFill="1" applyBorder="1" applyAlignment="1">
      <alignment horizontal="center"/>
    </xf>
    <xf numFmtId="0" fontId="51" fillId="4" borderId="24" xfId="0" applyFont="1" applyFill="1" applyBorder="1" applyAlignment="1">
      <alignment horizontal="center" vertical="center"/>
    </xf>
    <xf numFmtId="168" fontId="58" fillId="2" borderId="67" xfId="0" applyNumberFormat="1" applyFont="1" applyFill="1" applyBorder="1" applyAlignment="1">
      <alignment horizontal="left" vertical="center"/>
    </xf>
    <xf numFmtId="0" fontId="58" fillId="2" borderId="21" xfId="0" applyFont="1" applyFill="1" applyBorder="1" applyAlignment="1">
      <alignment horizontal="left" vertical="center"/>
    </xf>
    <xf numFmtId="0" fontId="67" fillId="0" borderId="18" xfId="0" applyFont="1" applyBorder="1" applyAlignment="1">
      <alignment horizontal="center" vertical="center"/>
    </xf>
    <xf numFmtId="0" fontId="67" fillId="11" borderId="67" xfId="0" applyFont="1" applyFill="1" applyBorder="1" applyAlignment="1">
      <alignment horizontal="center" vertical="center"/>
    </xf>
    <xf numFmtId="0" fontId="67" fillId="0" borderId="68" xfId="0" applyFont="1" applyBorder="1" applyAlignment="1">
      <alignment horizontal="center" vertical="center" wrapText="1"/>
    </xf>
    <xf numFmtId="0" fontId="67" fillId="11" borderId="70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 wrapText="1"/>
    </xf>
    <xf numFmtId="168" fontId="51" fillId="2" borderId="73" xfId="0" applyNumberFormat="1" applyFont="1" applyFill="1" applyBorder="1" applyAlignment="1">
      <alignment horizontal="center" vertical="center"/>
    </xf>
    <xf numFmtId="0" fontId="66" fillId="2" borderId="55" xfId="0" applyFont="1" applyFill="1" applyBorder="1" applyAlignment="1">
      <alignment horizontal="center" vertical="center" wrapText="1"/>
    </xf>
    <xf numFmtId="0" fontId="51" fillId="4" borderId="12" xfId="0" applyFont="1" applyFill="1" applyBorder="1" applyAlignment="1">
      <alignment horizontal="center" vertical="center"/>
    </xf>
    <xf numFmtId="0" fontId="67" fillId="0" borderId="64" xfId="0" applyFont="1" applyBorder="1" applyAlignment="1">
      <alignment horizontal="center" vertical="center"/>
    </xf>
    <xf numFmtId="172" fontId="67" fillId="2" borderId="1" xfId="0" applyNumberFormat="1" applyFont="1" applyFill="1" applyBorder="1" applyAlignment="1">
      <alignment horizontal="center"/>
    </xf>
    <xf numFmtId="168" fontId="60" fillId="0" borderId="67" xfId="0" applyNumberFormat="1" applyFont="1" applyBorder="1" applyAlignment="1">
      <alignment horizontal="left" vertical="center"/>
    </xf>
    <xf numFmtId="0" fontId="51" fillId="11" borderId="98" xfId="0" applyFont="1" applyFill="1" applyBorder="1" applyAlignment="1">
      <alignment horizontal="center" vertical="center"/>
    </xf>
    <xf numFmtId="0" fontId="44" fillId="0" borderId="92" xfId="0" applyFont="1" applyBorder="1" applyAlignment="1">
      <alignment horizontal="left"/>
    </xf>
    <xf numFmtId="0" fontId="3" fillId="0" borderId="92" xfId="0" applyFont="1" applyBorder="1" applyAlignment="1">
      <alignment horizontal="left" wrapText="1"/>
    </xf>
    <xf numFmtId="165" fontId="3" fillId="0" borderId="13" xfId="0" applyNumberFormat="1" applyFont="1" applyBorder="1" applyAlignment="1">
      <alignment horizontal="left"/>
    </xf>
    <xf numFmtId="0" fontId="42" fillId="0" borderId="92" xfId="0" applyFont="1" applyBorder="1" applyAlignment="1">
      <alignment horizontal="left"/>
    </xf>
    <xf numFmtId="0" fontId="25" fillId="0" borderId="0" xfId="0" applyFont="1" applyAlignment="1">
      <alignment horizontal="center"/>
    </xf>
    <xf numFmtId="0" fontId="78" fillId="0" borderId="92" xfId="0" applyFont="1" applyBorder="1" applyAlignment="1">
      <alignment horizontal="left" wrapText="1"/>
    </xf>
    <xf numFmtId="171" fontId="46" fillId="0" borderId="92" xfId="0" applyNumberFormat="1" applyFont="1" applyBorder="1" applyAlignment="1">
      <alignment horizontal="center" vertical="center"/>
    </xf>
    <xf numFmtId="0" fontId="25" fillId="0" borderId="10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77" fillId="8" borderId="1" xfId="0" applyFont="1" applyFill="1" applyBorder="1" applyAlignment="1">
      <alignment horizontal="center"/>
    </xf>
    <xf numFmtId="0" fontId="77" fillId="13" borderId="55" xfId="0" applyFont="1" applyFill="1" applyBorder="1" applyAlignment="1">
      <alignment horizontal="center" vertical="center"/>
    </xf>
    <xf numFmtId="0" fontId="28" fillId="10" borderId="1" xfId="0" applyFont="1" applyFill="1" applyBorder="1" applyAlignment="1">
      <alignment horizontal="center"/>
    </xf>
    <xf numFmtId="0" fontId="3" fillId="18" borderId="90" xfId="0" applyFont="1" applyFill="1" applyBorder="1" applyAlignment="1">
      <alignment horizontal="center" vertical="center" wrapText="1"/>
    </xf>
    <xf numFmtId="0" fontId="5" fillId="0" borderId="92" xfId="0" applyFont="1" applyBorder="1"/>
    <xf numFmtId="0" fontId="5" fillId="0" borderId="112" xfId="0" applyFont="1" applyBorder="1"/>
    <xf numFmtId="0" fontId="5" fillId="0" borderId="77" xfId="0" applyFont="1" applyBorder="1"/>
    <xf numFmtId="0" fontId="25" fillId="0" borderId="0" xfId="0" applyFont="1" applyAlignment="1">
      <alignment horizontal="center" vertical="center" wrapText="1"/>
    </xf>
    <xf numFmtId="165" fontId="41" fillId="0" borderId="13" xfId="0" applyNumberFormat="1" applyFont="1" applyBorder="1" applyAlignment="1">
      <alignment horizontal="left"/>
    </xf>
    <xf numFmtId="165" fontId="41" fillId="0" borderId="13" xfId="0" applyNumberFormat="1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5" fillId="0" borderId="111" xfId="0" applyFont="1" applyBorder="1"/>
    <xf numFmtId="165" fontId="3" fillId="0" borderId="71" xfId="0" applyNumberFormat="1" applyFont="1" applyBorder="1" applyAlignment="1">
      <alignment horizontal="center"/>
    </xf>
    <xf numFmtId="0" fontId="3" fillId="0" borderId="107" xfId="0" applyFont="1" applyBorder="1" applyAlignment="1">
      <alignment horizontal="left" wrapText="1"/>
    </xf>
    <xf numFmtId="0" fontId="3" fillId="0" borderId="108" xfId="0" applyFont="1" applyBorder="1" applyAlignment="1">
      <alignment horizontal="center"/>
    </xf>
    <xf numFmtId="0" fontId="5" fillId="0" borderId="109" xfId="0" applyFont="1" applyBorder="1"/>
    <xf numFmtId="0" fontId="5" fillId="0" borderId="110" xfId="0" applyFont="1" applyBorder="1"/>
    <xf numFmtId="0" fontId="41" fillId="0" borderId="67" xfId="0" applyFont="1" applyBorder="1" applyAlignment="1">
      <alignment horizontal="center"/>
    </xf>
    <xf numFmtId="0" fontId="41" fillId="16" borderId="93" xfId="0" applyFont="1" applyFill="1" applyBorder="1" applyAlignment="1">
      <alignment horizontal="center" vertical="center"/>
    </xf>
    <xf numFmtId="0" fontId="76" fillId="0" borderId="0" xfId="0" applyFont="1" applyAlignment="1">
      <alignment horizontal="left" vertical="center" wrapText="1"/>
    </xf>
    <xf numFmtId="0" fontId="41" fillId="16" borderId="12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wrapText="1"/>
    </xf>
    <xf numFmtId="0" fontId="3" fillId="0" borderId="18" xfId="0" applyFont="1" applyBorder="1" applyAlignment="1">
      <alignment horizontal="center"/>
    </xf>
    <xf numFmtId="0" fontId="3" fillId="0" borderId="18" xfId="0" applyFont="1" applyBorder="1" applyAlignment="1">
      <alignment horizontal="center" wrapText="1"/>
    </xf>
    <xf numFmtId="0" fontId="42" fillId="2" borderId="24" xfId="0" applyFont="1" applyFill="1" applyBorder="1" applyAlignment="1">
      <alignment horizontal="center"/>
    </xf>
    <xf numFmtId="168" fontId="55" fillId="0" borderId="0" xfId="0" applyNumberFormat="1" applyFont="1"/>
    <xf numFmtId="0" fontId="55" fillId="0" borderId="64" xfId="0" applyFont="1" applyBorder="1" applyAlignment="1">
      <alignment horizontal="center" vertical="center"/>
    </xf>
    <xf numFmtId="0" fontId="55" fillId="0" borderId="18" xfId="0" applyFont="1" applyBorder="1" applyAlignment="1">
      <alignment horizontal="center" vertical="center"/>
    </xf>
    <xf numFmtId="0" fontId="82" fillId="0" borderId="68" xfId="0" applyFont="1" applyBorder="1" applyAlignment="1">
      <alignment horizontal="center" vertical="center" wrapText="1"/>
    </xf>
    <xf numFmtId="0" fontId="82" fillId="11" borderId="70" xfId="0" applyFont="1" applyFill="1" applyBorder="1" applyAlignment="1">
      <alignment horizontal="center" vertical="center"/>
    </xf>
    <xf numFmtId="0" fontId="55" fillId="0" borderId="34" xfId="0" applyFont="1" applyBorder="1" applyAlignment="1">
      <alignment horizontal="center" vertical="center" wrapText="1"/>
    </xf>
    <xf numFmtId="168" fontId="55" fillId="2" borderId="73" xfId="0" applyNumberFormat="1" applyFont="1" applyFill="1" applyBorder="1" applyAlignment="1">
      <alignment horizontal="center" vertical="center"/>
    </xf>
    <xf numFmtId="0" fontId="55" fillId="11" borderId="18" xfId="0" applyFont="1" applyFill="1" applyBorder="1" applyAlignment="1">
      <alignment horizontal="center"/>
    </xf>
    <xf numFmtId="168" fontId="82" fillId="10" borderId="67" xfId="0" applyNumberFormat="1" applyFont="1" applyFill="1" applyBorder="1" applyAlignment="1">
      <alignment horizontal="center" vertical="center"/>
    </xf>
    <xf numFmtId="0" fontId="55" fillId="4" borderId="24" xfId="0" applyFont="1" applyFill="1" applyBorder="1" applyAlignment="1">
      <alignment horizontal="center" vertical="center"/>
    </xf>
    <xf numFmtId="0" fontId="5" fillId="0" borderId="113" xfId="0" applyFont="1" applyBorder="1"/>
    <xf numFmtId="0" fontId="5" fillId="0" borderId="54" xfId="0" applyFont="1" applyBorder="1"/>
    <xf numFmtId="0" fontId="5" fillId="0" borderId="64" xfId="0" applyFont="1" applyBorder="1"/>
    <xf numFmtId="171" fontId="44" fillId="2" borderId="10" xfId="0" applyNumberFormat="1" applyFont="1" applyFill="1" applyBorder="1" applyAlignment="1">
      <alignment horizontal="center" vertical="center"/>
    </xf>
    <xf numFmtId="168" fontId="70" fillId="0" borderId="93" xfId="0" applyNumberFormat="1" applyFont="1" applyBorder="1" applyAlignment="1">
      <alignment horizontal="center" vertical="center"/>
    </xf>
    <xf numFmtId="0" fontId="82" fillId="2" borderId="21" xfId="0" applyFont="1" applyFill="1" applyBorder="1" applyAlignment="1">
      <alignment horizontal="left" vertical="center"/>
    </xf>
    <xf numFmtId="0" fontId="82" fillId="2" borderId="18" xfId="0" applyFont="1" applyFill="1" applyBorder="1" applyAlignment="1">
      <alignment horizontal="left" vertical="center"/>
    </xf>
    <xf numFmtId="168" fontId="83" fillId="2" borderId="67" xfId="0" applyNumberFormat="1" applyFont="1" applyFill="1" applyBorder="1" applyAlignment="1">
      <alignment horizontal="left" vertical="center"/>
    </xf>
    <xf numFmtId="0" fontId="55" fillId="0" borderId="18" xfId="0" applyFont="1" applyBorder="1" applyAlignment="1">
      <alignment horizontal="center"/>
    </xf>
    <xf numFmtId="168" fontId="82" fillId="2" borderId="67" xfId="0" applyNumberFormat="1" applyFont="1" applyFill="1" applyBorder="1" applyAlignment="1">
      <alignment horizontal="left" vertical="center"/>
    </xf>
    <xf numFmtId="164" fontId="82" fillId="0" borderId="0" xfId="0" applyNumberFormat="1" applyFont="1"/>
    <xf numFmtId="0" fontId="55" fillId="2" borderId="21" xfId="0" applyFont="1" applyFill="1" applyBorder="1" applyAlignment="1">
      <alignment horizontal="center" vertical="center"/>
    </xf>
    <xf numFmtId="0" fontId="82" fillId="11" borderId="67" xfId="0" applyFont="1" applyFill="1" applyBorder="1" applyAlignment="1">
      <alignment horizontal="center" vertical="center"/>
    </xf>
    <xf numFmtId="0" fontId="55" fillId="11" borderId="67" xfId="0" applyFont="1" applyFill="1" applyBorder="1" applyAlignment="1">
      <alignment horizontal="center" vertical="center"/>
    </xf>
    <xf numFmtId="0" fontId="82" fillId="0" borderId="18" xfId="0" applyFont="1" applyBorder="1" applyAlignment="1">
      <alignment horizontal="center" vertical="center"/>
    </xf>
    <xf numFmtId="0" fontId="55" fillId="4" borderId="12" xfId="0" applyFont="1" applyFill="1" applyBorder="1" applyAlignment="1">
      <alignment horizontal="center" vertical="center"/>
    </xf>
    <xf numFmtId="0" fontId="82" fillId="0" borderId="64" xfId="0" applyFont="1" applyBorder="1" applyAlignment="1">
      <alignment horizontal="center" vertical="center"/>
    </xf>
    <xf numFmtId="0" fontId="55" fillId="11" borderId="98" xfId="0" applyFont="1" applyFill="1" applyBorder="1" applyAlignment="1">
      <alignment horizontal="center" vertical="center"/>
    </xf>
    <xf numFmtId="9" fontId="82" fillId="0" borderId="18" xfId="0" applyNumberFormat="1" applyFont="1" applyBorder="1" applyAlignment="1">
      <alignment horizontal="left" vertical="center"/>
    </xf>
    <xf numFmtId="168" fontId="83" fillId="3" borderId="67" xfId="0" applyNumberFormat="1" applyFont="1" applyFill="1" applyBorder="1" applyAlignment="1">
      <alignment horizontal="center" vertical="center"/>
    </xf>
    <xf numFmtId="0" fontId="82" fillId="0" borderId="64" xfId="0" applyFont="1" applyBorder="1" applyAlignment="1">
      <alignment horizontal="left" vertical="center"/>
    </xf>
    <xf numFmtId="168" fontId="82" fillId="0" borderId="67" xfId="0" applyNumberFormat="1" applyFont="1" applyBorder="1" applyAlignment="1">
      <alignment horizontal="left" vertical="center"/>
    </xf>
    <xf numFmtId="168" fontId="82" fillId="0" borderId="67" xfId="0" applyNumberFormat="1" applyFont="1" applyBorder="1" applyAlignment="1">
      <alignment horizontal="center" vertical="center"/>
    </xf>
    <xf numFmtId="168" fontId="55" fillId="0" borderId="92" xfId="0" applyNumberFormat="1" applyFont="1" applyBorder="1" applyAlignment="1">
      <alignment horizontal="left" vertical="center"/>
    </xf>
    <xf numFmtId="0" fontId="82" fillId="0" borderId="68" xfId="0" applyFont="1" applyBorder="1" applyAlignment="1">
      <alignment horizontal="left" vertical="center"/>
    </xf>
    <xf numFmtId="0" fontId="82" fillId="0" borderId="12" xfId="0" applyFont="1" applyBorder="1" applyAlignment="1">
      <alignment horizontal="center" vertical="center"/>
    </xf>
    <xf numFmtId="0" fontId="78" fillId="2" borderId="34" xfId="0" applyFont="1" applyFill="1" applyBorder="1" applyAlignment="1">
      <alignment horizontal="center" vertical="center" wrapText="1"/>
    </xf>
    <xf numFmtId="0" fontId="82" fillId="0" borderId="18" xfId="0" applyFont="1" applyBorder="1" applyAlignment="1">
      <alignment horizontal="left" vertical="center"/>
    </xf>
    <xf numFmtId="168" fontId="83" fillId="0" borderId="67" xfId="0" applyNumberFormat="1" applyFont="1" applyBorder="1" applyAlignment="1">
      <alignment horizontal="left" vertical="center"/>
    </xf>
    <xf numFmtId="0" fontId="55" fillId="0" borderId="18" xfId="0" applyFont="1" applyBorder="1" applyAlignment="1">
      <alignment horizontal="left" vertical="center" wrapText="1"/>
    </xf>
    <xf numFmtId="168" fontId="83" fillId="0" borderId="77" xfId="0" applyNumberFormat="1" applyFont="1" applyBorder="1" applyAlignment="1">
      <alignment horizontal="left" vertical="center"/>
    </xf>
    <xf numFmtId="0" fontId="82" fillId="0" borderId="18" xfId="0" applyFont="1" applyBorder="1" applyAlignment="1">
      <alignment horizontal="left" vertical="center" wrapText="1"/>
    </xf>
    <xf numFmtId="0" fontId="65" fillId="2" borderId="122" xfId="0" applyFont="1" applyFill="1" applyBorder="1" applyAlignment="1">
      <alignment horizontal="center"/>
    </xf>
    <xf numFmtId="0" fontId="5" fillId="0" borderId="123" xfId="0" applyFont="1" applyBorder="1"/>
    <xf numFmtId="0" fontId="67" fillId="0" borderId="67" xfId="0" applyFont="1" applyBorder="1" applyAlignment="1">
      <alignment horizontal="center" vertical="center"/>
    </xf>
    <xf numFmtId="17" fontId="67" fillId="0" borderId="67" xfId="0" applyNumberFormat="1" applyFont="1" applyBorder="1" applyAlignment="1">
      <alignment horizontal="center" vertical="center"/>
    </xf>
    <xf numFmtId="167" fontId="67" fillId="0" borderId="67" xfId="0" applyNumberFormat="1" applyFont="1" applyBorder="1" applyAlignment="1">
      <alignment horizontal="center" vertical="center"/>
    </xf>
    <xf numFmtId="0" fontId="28" fillId="2" borderId="119" xfId="0" applyFont="1" applyFill="1" applyBorder="1" applyAlignment="1">
      <alignment horizontal="center"/>
    </xf>
    <xf numFmtId="0" fontId="5" fillId="0" borderId="120" xfId="0" applyFont="1" applyBorder="1"/>
    <xf numFmtId="0" fontId="86" fillId="2" borderId="55" xfId="0" applyFont="1" applyFill="1" applyBorder="1" applyAlignment="1">
      <alignment horizontal="center" vertical="center" wrapText="1"/>
    </xf>
    <xf numFmtId="167" fontId="51" fillId="4" borderId="12" xfId="0" applyNumberFormat="1" applyFont="1" applyFill="1" applyBorder="1" applyAlignment="1">
      <alignment horizontal="center" vertical="center"/>
    </xf>
    <xf numFmtId="0" fontId="51" fillId="4" borderId="12" xfId="0" applyFont="1" applyFill="1" applyBorder="1" applyAlignment="1">
      <alignment horizontal="left" vertical="center"/>
    </xf>
    <xf numFmtId="0" fontId="51" fillId="11" borderId="67" xfId="0" applyFont="1" applyFill="1" applyBorder="1" applyAlignment="1">
      <alignment horizontal="center" vertical="center"/>
    </xf>
    <xf numFmtId="9" fontId="51" fillId="11" borderId="67" xfId="0" applyNumberFormat="1" applyFont="1" applyFill="1" applyBorder="1" applyAlignment="1">
      <alignment horizontal="right" vertical="center"/>
    </xf>
    <xf numFmtId="9" fontId="51" fillId="11" borderId="67" xfId="0" applyNumberFormat="1" applyFont="1" applyFill="1" applyBorder="1" applyAlignment="1">
      <alignment horizontal="center" vertical="center"/>
    </xf>
    <xf numFmtId="0" fontId="65" fillId="2" borderId="131" xfId="0" applyFont="1" applyFill="1" applyBorder="1" applyAlignment="1">
      <alignment horizontal="center"/>
    </xf>
    <xf numFmtId="0" fontId="5" fillId="0" borderId="132" xfId="0" applyFont="1" applyBorder="1"/>
    <xf numFmtId="0" fontId="5" fillId="0" borderId="133" xfId="0" applyFont="1" applyBorder="1"/>
    <xf numFmtId="0" fontId="5" fillId="0" borderId="127" xfId="0" applyFont="1" applyBorder="1"/>
    <xf numFmtId="0" fontId="5" fillId="0" borderId="128" xfId="0" applyFont="1" applyBorder="1"/>
    <xf numFmtId="0" fontId="5" fillId="0" borderId="130" xfId="0" applyFont="1" applyBorder="1"/>
    <xf numFmtId="0" fontId="5" fillId="0" borderId="129" xfId="0" applyFont="1" applyBorder="1"/>
    <xf numFmtId="0" fontId="54" fillId="0" borderId="67" xfId="0" applyFont="1" applyBorder="1" applyAlignment="1">
      <alignment horizontal="center"/>
    </xf>
    <xf numFmtId="0" fontId="51" fillId="2" borderId="70" xfId="0" applyFont="1" applyFill="1" applyBorder="1" applyAlignment="1">
      <alignment horizontal="center" vertical="center"/>
    </xf>
    <xf numFmtId="168" fontId="67" fillId="2" borderId="67" xfId="0" applyNumberFormat="1" applyFont="1" applyFill="1" applyBorder="1" applyAlignment="1">
      <alignment horizontal="left" vertical="center"/>
    </xf>
    <xf numFmtId="0" fontId="54" fillId="0" borderId="67" xfId="0" applyFont="1" applyBorder="1" applyAlignment="1">
      <alignment horizontal="left" vertical="center"/>
    </xf>
    <xf numFmtId="168" fontId="68" fillId="2" borderId="67" xfId="0" applyNumberFormat="1" applyFont="1" applyFill="1" applyBorder="1" applyAlignment="1">
      <alignment horizontal="left" vertical="center"/>
    </xf>
    <xf numFmtId="168" fontId="67" fillId="10" borderId="67" xfId="0" applyNumberFormat="1" applyFont="1" applyFill="1" applyBorder="1" applyAlignment="1">
      <alignment horizontal="center" vertical="center"/>
    </xf>
    <xf numFmtId="0" fontId="67" fillId="0" borderId="90" xfId="0" applyFont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/>
    </xf>
    <xf numFmtId="0" fontId="54" fillId="0" borderId="64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5" Type="http://schemas.openxmlformats.org/officeDocument/2006/relationships/image" Target="../media/image13.jpg"/><Relationship Id="rId4" Type="http://schemas.openxmlformats.org/officeDocument/2006/relationships/image" Target="../media/image1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5" Type="http://schemas.openxmlformats.org/officeDocument/2006/relationships/image" Target="../media/image8.jp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5" Type="http://schemas.openxmlformats.org/officeDocument/2006/relationships/image" Target="../media/image8.jp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5" Type="http://schemas.openxmlformats.org/officeDocument/2006/relationships/image" Target="../media/image8.jp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1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114300</xdr:colOff>
      <xdr:row>19</xdr:row>
      <xdr:rowOff>161925</xdr:rowOff>
    </xdr:from>
    <xdr:ext cx="1743075" cy="7239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479225" y="3422813"/>
          <a:ext cx="173355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70C0"/>
            </a:buClr>
            <a:buSzPts val="2000"/>
            <a:buFont typeface="Calibri"/>
            <a:buNone/>
          </a:pPr>
          <a:r>
            <a:rPr lang="en-US" sz="20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57,32</a:t>
          </a: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m²</a:t>
          </a:r>
          <a:b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Area construida</a:t>
          </a:r>
          <a:endParaRPr sz="1800" b="1" cap="none">
            <a:solidFill>
              <a:srgbClr val="0070C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2</xdr:col>
      <xdr:colOff>38100</xdr:colOff>
      <xdr:row>0</xdr:row>
      <xdr:rowOff>9525</xdr:rowOff>
    </xdr:from>
    <xdr:ext cx="1276350" cy="1009650"/>
    <xdr:pic>
      <xdr:nvPicPr>
        <xdr:cNvPr id="2" name="image4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38100</xdr:colOff>
      <xdr:row>3</xdr:row>
      <xdr:rowOff>47625</xdr:rowOff>
    </xdr:from>
    <xdr:ext cx="2390775" cy="2390775"/>
    <xdr:pic>
      <xdr:nvPicPr>
        <xdr:cNvPr id="4" name="image2.png" title="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438150</xdr:colOff>
      <xdr:row>23</xdr:row>
      <xdr:rowOff>123825</xdr:rowOff>
    </xdr:from>
    <xdr:ext cx="3495675" cy="2705100"/>
    <xdr:pic>
      <xdr:nvPicPr>
        <xdr:cNvPr id="5" name="image3.png" title="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58</xdr:row>
      <xdr:rowOff>69850</xdr:rowOff>
    </xdr:from>
    <xdr:ext cx="3790950" cy="3038475"/>
    <xdr:pic>
      <xdr:nvPicPr>
        <xdr:cNvPr id="6" name="image1.png" title="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500" y="10674350"/>
          <a:ext cx="3790950" cy="3038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676275</xdr:colOff>
      <xdr:row>3</xdr:row>
      <xdr:rowOff>47625</xdr:rowOff>
    </xdr:from>
    <xdr:ext cx="3429000" cy="2390775"/>
    <xdr:pic>
      <xdr:nvPicPr>
        <xdr:cNvPr id="7" name="image5.jpg" title="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3</xdr:row>
      <xdr:rowOff>200025</xdr:rowOff>
    </xdr:from>
    <xdr:ext cx="6381750" cy="42291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0</xdr:row>
      <xdr:rowOff>95250</xdr:rowOff>
    </xdr:from>
    <xdr:ext cx="2295525" cy="28384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28</xdr:row>
      <xdr:rowOff>19050</xdr:rowOff>
    </xdr:from>
    <xdr:ext cx="2638425" cy="5476875"/>
    <xdr:pic>
      <xdr:nvPicPr>
        <xdr:cNvPr id="6" name="image12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247650</xdr:colOff>
      <xdr:row>28</xdr:row>
      <xdr:rowOff>28575</xdr:rowOff>
    </xdr:from>
    <xdr:ext cx="2867025" cy="5486400"/>
    <xdr:pic>
      <xdr:nvPicPr>
        <xdr:cNvPr id="7" name="image13.jp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257175</xdr:colOff>
      <xdr:row>3</xdr:row>
      <xdr:rowOff>38100</xdr:rowOff>
    </xdr:from>
    <xdr:ext cx="4105275" cy="22860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0</xdr:row>
      <xdr:rowOff>95250</xdr:rowOff>
    </xdr:from>
    <xdr:ext cx="2295525" cy="28384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285750</xdr:colOff>
      <xdr:row>29</xdr:row>
      <xdr:rowOff>9525</xdr:rowOff>
    </xdr:from>
    <xdr:ext cx="2028825" cy="3352800"/>
    <xdr:pic>
      <xdr:nvPicPr>
        <xdr:cNvPr id="5" name="image7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123825</xdr:colOff>
      <xdr:row>29</xdr:row>
      <xdr:rowOff>19050</xdr:rowOff>
    </xdr:from>
    <xdr:ext cx="2028825" cy="3438525"/>
    <xdr:pic>
      <xdr:nvPicPr>
        <xdr:cNvPr id="6" name="image6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7" name="image4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114300</xdr:colOff>
      <xdr:row>20</xdr:row>
      <xdr:rowOff>161925</xdr:rowOff>
    </xdr:from>
    <xdr:ext cx="1743075" cy="7239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479225" y="3422813"/>
          <a:ext cx="173355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70C0"/>
            </a:buClr>
            <a:buSzPts val="2000"/>
            <a:buFont typeface="Calibri"/>
            <a:buNone/>
          </a:pPr>
          <a:r>
            <a:rPr lang="en-US" sz="20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57,32</a:t>
          </a: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m²</a:t>
          </a:r>
          <a:b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Area construida</a:t>
          </a:r>
          <a:endParaRPr sz="1800" b="1" cap="none">
            <a:solidFill>
              <a:srgbClr val="0070C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9525</xdr:colOff>
      <xdr:row>0</xdr:row>
      <xdr:rowOff>9525</xdr:rowOff>
    </xdr:from>
    <xdr:ext cx="1276350" cy="10096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</xdr:colOff>
      <xdr:row>1</xdr:row>
      <xdr:rowOff>123825</xdr:rowOff>
    </xdr:from>
    <xdr:ext cx="2143125" cy="3038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447675</xdr:colOff>
      <xdr:row>24</xdr:row>
      <xdr:rowOff>133350</xdr:rowOff>
    </xdr:from>
    <xdr:ext cx="3200400" cy="2476500"/>
    <xdr:pic>
      <xdr:nvPicPr>
        <xdr:cNvPr id="5" name="image3.png" title="Imagen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</xdr:row>
      <xdr:rowOff>47625</xdr:rowOff>
    </xdr:from>
    <xdr:ext cx="3495675" cy="2390775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257175</xdr:colOff>
      <xdr:row>3</xdr:row>
      <xdr:rowOff>38100</xdr:rowOff>
    </xdr:from>
    <xdr:ext cx="4048125" cy="234315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581025</xdr:colOff>
      <xdr:row>0</xdr:row>
      <xdr:rowOff>95250</xdr:rowOff>
    </xdr:from>
    <xdr:ext cx="2133600" cy="286702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209550</xdr:colOff>
      <xdr:row>23</xdr:row>
      <xdr:rowOff>142875</xdr:rowOff>
    </xdr:from>
    <xdr:ext cx="1905000" cy="3533775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22</xdr:row>
      <xdr:rowOff>304800</xdr:rowOff>
    </xdr:from>
    <xdr:ext cx="1933575" cy="3962400"/>
    <xdr:pic>
      <xdr:nvPicPr>
        <xdr:cNvPr id="6" name="image6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3</xdr:row>
      <xdr:rowOff>200025</xdr:rowOff>
    </xdr:from>
    <xdr:ext cx="4105275" cy="22860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0</xdr:row>
      <xdr:rowOff>95250</xdr:rowOff>
    </xdr:from>
    <xdr:ext cx="2295525" cy="28384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771525</xdr:colOff>
      <xdr:row>27</xdr:row>
      <xdr:rowOff>123825</xdr:rowOff>
    </xdr:from>
    <xdr:ext cx="2619375" cy="3314700"/>
    <xdr:pic>
      <xdr:nvPicPr>
        <xdr:cNvPr id="6" name="image9.png" title="Imagen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85725</xdr:colOff>
      <xdr:row>27</xdr:row>
      <xdr:rowOff>123825</xdr:rowOff>
    </xdr:from>
    <xdr:ext cx="2457450" cy="3962400"/>
    <xdr:pic>
      <xdr:nvPicPr>
        <xdr:cNvPr id="7" name="image6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3</xdr:row>
      <xdr:rowOff>200025</xdr:rowOff>
    </xdr:from>
    <xdr:ext cx="4105275" cy="22860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0</xdr:row>
      <xdr:rowOff>95250</xdr:rowOff>
    </xdr:from>
    <xdr:ext cx="2295525" cy="28384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771525</xdr:colOff>
      <xdr:row>27</xdr:row>
      <xdr:rowOff>123825</xdr:rowOff>
    </xdr:from>
    <xdr:ext cx="2619375" cy="3314700"/>
    <xdr:pic>
      <xdr:nvPicPr>
        <xdr:cNvPr id="6" name="image9.png" title="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85725</xdr:colOff>
      <xdr:row>27</xdr:row>
      <xdr:rowOff>123825</xdr:rowOff>
    </xdr:from>
    <xdr:ext cx="2457450" cy="3962400"/>
    <xdr:pic>
      <xdr:nvPicPr>
        <xdr:cNvPr id="7" name="image6.jp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438150</xdr:colOff>
      <xdr:row>21</xdr:row>
      <xdr:rowOff>0</xdr:rowOff>
    </xdr:from>
    <xdr:ext cx="1752600" cy="7334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4474463" y="3418050"/>
          <a:ext cx="17430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70C0"/>
            </a:buClr>
            <a:buSzPts val="2000"/>
            <a:buFont typeface="Calibri"/>
            <a:buNone/>
          </a:pPr>
          <a:r>
            <a:rPr lang="en-US" sz="20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48,58</a:t>
          </a: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m²</a:t>
          </a:r>
          <a:b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Area construida</a:t>
          </a:r>
          <a:endParaRPr sz="1800" b="1" cap="none">
            <a:solidFill>
              <a:srgbClr val="0070C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76350" cy="10096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2</xdr:row>
      <xdr:rowOff>19050</xdr:rowOff>
    </xdr:from>
    <xdr:ext cx="2686050" cy="3505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</xdr:row>
      <xdr:rowOff>19050</xdr:rowOff>
    </xdr:from>
    <xdr:ext cx="3867150" cy="2981325"/>
    <xdr:pic>
      <xdr:nvPicPr>
        <xdr:cNvPr id="4" name="image11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24</xdr:row>
      <xdr:rowOff>142875</xdr:rowOff>
    </xdr:from>
    <xdr:ext cx="3743325" cy="2943225"/>
    <xdr:pic>
      <xdr:nvPicPr>
        <xdr:cNvPr id="6" name="image10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43000" cy="10096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0</xdr:row>
      <xdr:rowOff>0</xdr:rowOff>
    </xdr:from>
    <xdr:ext cx="2295525" cy="2514600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2</xdr:row>
      <xdr:rowOff>95250</xdr:rowOff>
    </xdr:from>
    <xdr:ext cx="3409950" cy="1905000"/>
    <xdr:pic>
      <xdr:nvPicPr>
        <xdr:cNvPr id="5" name="image5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43000" cy="10096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</xdr:colOff>
      <xdr:row>1</xdr:row>
      <xdr:rowOff>190500</xdr:rowOff>
    </xdr:from>
    <xdr:ext cx="2295525" cy="28384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2</xdr:row>
      <xdr:rowOff>95250</xdr:rowOff>
    </xdr:from>
    <xdr:ext cx="2971800" cy="2209800"/>
    <xdr:pic>
      <xdr:nvPicPr>
        <xdr:cNvPr id="5" name="image5.jp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arodriguezh@navarra.com.co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mailto:acardozo@navarra.com.co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acardozo@navarra.com.co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acardozo@navarra.com.co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acardozo@navarra.com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acardozo@navarra.com.co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mailto:acardozo@navarra.com.co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mailto:acardozo@navarra.com.co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mailto:acardozo@navarra.com.co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acardozo@navarra.com.co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lnavarro@navarra.com.co" TargetMode="External"/><Relationship Id="rId1" Type="http://schemas.openxmlformats.org/officeDocument/2006/relationships/hyperlink" Target="mailto:dgarzon@navarra.com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Z997"/>
  <sheetViews>
    <sheetView workbookViewId="0"/>
  </sheetViews>
  <sheetFormatPr baseColWidth="10" defaultColWidth="12.6640625" defaultRowHeight="15" customHeight="1" x14ac:dyDescent="0.15"/>
  <cols>
    <col min="1" max="1" width="6.1640625" customWidth="1"/>
    <col min="2" max="2" width="3.1640625" customWidth="1"/>
    <col min="3" max="3" width="6.6640625" customWidth="1"/>
    <col min="4" max="4" width="17.6640625" customWidth="1"/>
    <col min="5" max="5" width="12.83203125" customWidth="1"/>
    <col min="6" max="6" width="13.6640625" customWidth="1"/>
    <col min="7" max="7" width="18.1640625" customWidth="1"/>
    <col min="8" max="8" width="6.6640625" customWidth="1"/>
    <col min="9" max="9" width="1.5" customWidth="1"/>
    <col min="10" max="10" width="2.5" customWidth="1"/>
    <col min="11" max="11" width="2.83203125" customWidth="1"/>
    <col min="12" max="12" width="1.5" customWidth="1"/>
    <col min="13" max="13" width="3.5" customWidth="1"/>
    <col min="14" max="14" width="10.6640625" customWidth="1"/>
    <col min="15" max="15" width="15.1640625" customWidth="1"/>
    <col min="16" max="16" width="8.6640625" customWidth="1"/>
    <col min="17" max="17" width="15.5" customWidth="1"/>
    <col min="19" max="26" width="10.6640625" customWidth="1"/>
  </cols>
  <sheetData>
    <row r="1" spans="1:17" ht="14.25" customHeight="1" x14ac:dyDescent="0.15">
      <c r="A1" s="1"/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5"/>
      <c r="Q1" s="1"/>
    </row>
    <row r="2" spans="1:17" ht="14.25" customHeight="1" x14ac:dyDescent="0.2">
      <c r="A2" s="1"/>
      <c r="B2" s="6"/>
      <c r="C2" s="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9"/>
      <c r="Q2" s="1"/>
    </row>
    <row r="3" spans="1:17" ht="14.25" customHeight="1" x14ac:dyDescent="0.3">
      <c r="A3" s="1"/>
      <c r="B3" s="6"/>
      <c r="C3" s="7"/>
      <c r="D3" s="405" t="s">
        <v>0</v>
      </c>
      <c r="E3" s="338"/>
      <c r="F3" s="338"/>
      <c r="G3" s="339"/>
      <c r="H3" s="8"/>
      <c r="I3" s="8"/>
      <c r="J3" s="8"/>
      <c r="K3" s="8"/>
      <c r="L3" s="8"/>
      <c r="M3" s="8"/>
      <c r="N3" s="8"/>
      <c r="O3" s="8"/>
      <c r="P3" s="9"/>
      <c r="Q3" s="1"/>
    </row>
    <row r="4" spans="1:17" ht="14.25" customHeight="1" x14ac:dyDescent="0.2">
      <c r="A4" s="1"/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1"/>
    </row>
    <row r="5" spans="1:17" ht="14.25" customHeight="1" x14ac:dyDescent="0.2">
      <c r="A5" s="1"/>
      <c r="B5" s="6"/>
      <c r="C5" s="7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9"/>
      <c r="Q5" s="1"/>
    </row>
    <row r="6" spans="1:17" ht="14.25" customHeight="1" x14ac:dyDescent="0.2">
      <c r="A6" s="1"/>
      <c r="B6" s="6"/>
      <c r="C6" s="7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9"/>
      <c r="Q6" s="1"/>
    </row>
    <row r="7" spans="1:17" ht="14.25" customHeight="1" x14ac:dyDescent="0.2">
      <c r="A7" s="1"/>
      <c r="B7" s="6"/>
      <c r="C7" s="7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9"/>
      <c r="Q7" s="1"/>
    </row>
    <row r="8" spans="1:17" ht="14.25" customHeight="1" x14ac:dyDescent="0.2">
      <c r="A8" s="1"/>
      <c r="B8" s="6"/>
      <c r="C8" s="7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"/>
    </row>
    <row r="9" spans="1:17" ht="14.25" customHeight="1" x14ac:dyDescent="0.2">
      <c r="A9" s="1"/>
      <c r="B9" s="6"/>
      <c r="C9" s="7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9"/>
      <c r="Q9" s="1"/>
    </row>
    <row r="10" spans="1:17" ht="14.25" customHeight="1" x14ac:dyDescent="0.2">
      <c r="A10" s="1"/>
      <c r="B10" s="6"/>
      <c r="C10" s="7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9"/>
      <c r="Q10" s="1"/>
    </row>
    <row r="11" spans="1:17" ht="14.25" customHeight="1" x14ac:dyDescent="0.2">
      <c r="A11" s="1"/>
      <c r="B11" s="6"/>
      <c r="C11" s="7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9"/>
      <c r="Q11" s="1"/>
    </row>
    <row r="12" spans="1:17" ht="14.25" customHeight="1" x14ac:dyDescent="0.2">
      <c r="A12" s="1"/>
      <c r="B12" s="6"/>
      <c r="C12" s="7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9"/>
      <c r="Q12" s="1"/>
    </row>
    <row r="13" spans="1:17" ht="14.25" customHeight="1" x14ac:dyDescent="0.2">
      <c r="A13" s="1"/>
      <c r="B13" s="6"/>
      <c r="C13" s="7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9"/>
      <c r="Q13" s="1"/>
    </row>
    <row r="14" spans="1:17" ht="14.25" customHeight="1" x14ac:dyDescent="0.2">
      <c r="A14" s="1"/>
      <c r="B14" s="6"/>
      <c r="C14" s="7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9"/>
      <c r="Q14" s="1"/>
    </row>
    <row r="15" spans="1:17" ht="14.25" customHeight="1" x14ac:dyDescent="0.2">
      <c r="A15" s="1"/>
      <c r="B15" s="6"/>
      <c r="C15" s="7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9"/>
      <c r="Q15" s="1"/>
    </row>
    <row r="16" spans="1:17" ht="14.25" customHeight="1" x14ac:dyDescent="0.2">
      <c r="A16" s="1"/>
      <c r="B16" s="6"/>
      <c r="C16" s="7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9"/>
      <c r="Q16" s="1"/>
    </row>
    <row r="17" spans="1:26" ht="9" customHeight="1" x14ac:dyDescent="0.2">
      <c r="A17" s="1"/>
      <c r="B17" s="6"/>
      <c r="C17" s="7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9"/>
      <c r="Q17" s="1"/>
    </row>
    <row r="18" spans="1:26" ht="14.25" hidden="1" customHeight="1" x14ac:dyDescent="0.2">
      <c r="A18" s="1"/>
      <c r="B18" s="6"/>
      <c r="C18" s="7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9"/>
      <c r="Q18" s="1"/>
    </row>
    <row r="19" spans="1:26" ht="39" customHeight="1" x14ac:dyDescent="0.2">
      <c r="A19" s="1"/>
      <c r="B19" s="6"/>
      <c r="C19" s="406" t="s">
        <v>1</v>
      </c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8"/>
      <c r="P19" s="347"/>
      <c r="Q19" s="1"/>
    </row>
    <row r="20" spans="1:26" ht="21.75" customHeight="1" x14ac:dyDescent="0.2">
      <c r="A20" s="1"/>
      <c r="B20" s="6"/>
      <c r="C20" s="7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1"/>
      <c r="B21" s="6"/>
      <c r="C21" s="403" t="s">
        <v>2</v>
      </c>
      <c r="D21" s="394"/>
      <c r="E21" s="394"/>
      <c r="F21" s="394"/>
      <c r="G21" s="361"/>
      <c r="H21" s="8"/>
      <c r="I21" s="8"/>
      <c r="J21" s="8"/>
      <c r="K21" s="8"/>
      <c r="L21" s="8"/>
      <c r="M21" s="8"/>
      <c r="N21" s="8"/>
      <c r="O21" s="8"/>
      <c r="P21" s="9"/>
      <c r="Q21" s="1"/>
    </row>
    <row r="22" spans="1:26" ht="23.25" customHeight="1" x14ac:dyDescent="0.2">
      <c r="A22" s="1"/>
      <c r="B22" s="6"/>
      <c r="C22" s="10" t="s">
        <v>3</v>
      </c>
      <c r="D22" s="5"/>
      <c r="E22" s="407">
        <v>0</v>
      </c>
      <c r="F22" s="408"/>
      <c r="G22" s="344"/>
      <c r="H22" s="8"/>
      <c r="I22" s="8"/>
      <c r="J22" s="8"/>
      <c r="K22" s="8"/>
      <c r="L22" s="8"/>
      <c r="M22" s="8"/>
      <c r="N22" s="8"/>
      <c r="O22" s="8"/>
      <c r="P22" s="9"/>
      <c r="Q22" s="1"/>
    </row>
    <row r="23" spans="1:26" ht="18.75" customHeight="1" x14ac:dyDescent="0.2">
      <c r="A23" s="1"/>
      <c r="B23" s="6"/>
      <c r="C23" s="11" t="s">
        <v>4</v>
      </c>
      <c r="D23" s="9"/>
      <c r="E23" s="409">
        <v>5</v>
      </c>
      <c r="F23" s="397"/>
      <c r="G23" s="398"/>
      <c r="H23" s="8"/>
      <c r="I23" s="8"/>
      <c r="J23" s="8"/>
      <c r="K23" s="8"/>
      <c r="L23" s="8"/>
      <c r="M23" s="8"/>
      <c r="N23" s="8"/>
      <c r="O23" s="8"/>
      <c r="P23" s="9"/>
      <c r="Q23" s="1"/>
    </row>
    <row r="24" spans="1:26" ht="14.25" customHeight="1" x14ac:dyDescent="0.2">
      <c r="A24" s="1"/>
      <c r="B24" s="6"/>
      <c r="C24" s="12" t="s">
        <v>5</v>
      </c>
      <c r="D24" s="9"/>
      <c r="E24" s="396" t="s">
        <v>6</v>
      </c>
      <c r="F24" s="397"/>
      <c r="G24" s="398"/>
      <c r="H24" s="8"/>
      <c r="I24" s="8"/>
      <c r="J24" s="8"/>
      <c r="K24" s="8"/>
      <c r="L24" s="8"/>
      <c r="M24" s="8"/>
      <c r="N24" s="8"/>
      <c r="O24" s="8"/>
      <c r="P24" s="9"/>
      <c r="Q24" s="1"/>
    </row>
    <row r="25" spans="1:26" ht="12" customHeight="1" x14ac:dyDescent="0.2">
      <c r="A25" s="1"/>
      <c r="B25" s="6"/>
      <c r="C25" s="399" t="s">
        <v>7</v>
      </c>
      <c r="D25" s="347"/>
      <c r="E25" s="400">
        <v>57.32</v>
      </c>
      <c r="F25" s="401"/>
      <c r="G25" s="402"/>
      <c r="H25" s="8"/>
      <c r="I25" s="8"/>
      <c r="J25" s="8"/>
      <c r="K25" s="8"/>
      <c r="L25" s="8"/>
      <c r="M25" s="8"/>
      <c r="N25" s="8"/>
      <c r="O25" s="8"/>
      <c r="P25" s="9"/>
      <c r="Q25" s="1"/>
    </row>
    <row r="26" spans="1:26" ht="14.25" hidden="1" customHeight="1" x14ac:dyDescent="0.2">
      <c r="A26" s="1"/>
      <c r="B26" s="6"/>
      <c r="C26" s="403" t="s">
        <v>8</v>
      </c>
      <c r="D26" s="394"/>
      <c r="E26" s="394"/>
      <c r="F26" s="394"/>
      <c r="G26" s="361"/>
      <c r="H26" s="8"/>
      <c r="I26" s="8"/>
      <c r="J26" s="8"/>
      <c r="K26" s="8"/>
      <c r="L26" s="8"/>
      <c r="M26" s="8"/>
      <c r="N26" s="8"/>
      <c r="O26" s="8"/>
      <c r="P26" s="9"/>
      <c r="Q26" s="1"/>
    </row>
    <row r="27" spans="1:26" ht="12.75" customHeight="1" x14ac:dyDescent="0.2">
      <c r="A27" s="1"/>
      <c r="B27" s="6"/>
      <c r="C27" s="404" t="s">
        <v>9</v>
      </c>
      <c r="D27" s="373"/>
      <c r="E27" s="373"/>
      <c r="F27" s="373"/>
      <c r="G27" s="374"/>
      <c r="H27" s="8"/>
      <c r="I27" s="8"/>
      <c r="J27" s="8"/>
      <c r="K27" s="8"/>
      <c r="L27" s="8"/>
      <c r="M27" s="8"/>
      <c r="N27" s="8"/>
      <c r="O27" s="8"/>
      <c r="P27" s="9"/>
      <c r="Q27" s="1"/>
    </row>
    <row r="28" spans="1:26" ht="18.75" customHeight="1" x14ac:dyDescent="0.25">
      <c r="A28" s="1"/>
      <c r="B28" s="6"/>
      <c r="C28" s="388" t="s">
        <v>10</v>
      </c>
      <c r="D28" s="338"/>
      <c r="E28" s="339"/>
      <c r="F28" s="389">
        <v>185055000</v>
      </c>
      <c r="G28" s="386"/>
      <c r="H28" s="8"/>
      <c r="I28" s="8"/>
      <c r="J28" s="8"/>
      <c r="K28" s="8"/>
      <c r="L28" s="8"/>
      <c r="M28" s="8"/>
      <c r="N28" s="8"/>
      <c r="O28" s="8"/>
      <c r="P28" s="9"/>
      <c r="Q28" s="1"/>
    </row>
    <row r="29" spans="1:26" ht="19" x14ac:dyDescent="0.25">
      <c r="A29" s="1"/>
      <c r="B29" s="6"/>
      <c r="C29" s="390" t="s">
        <v>11</v>
      </c>
      <c r="D29" s="350"/>
      <c r="E29" s="391"/>
      <c r="F29" s="392">
        <v>5000000</v>
      </c>
      <c r="G29" s="361"/>
      <c r="H29" s="8"/>
      <c r="I29" s="8"/>
      <c r="J29" s="8"/>
      <c r="K29" s="8"/>
      <c r="L29" s="8"/>
      <c r="M29" s="8"/>
      <c r="N29" s="8"/>
      <c r="O29" s="8"/>
      <c r="P29" s="9"/>
      <c r="Q29" s="1"/>
    </row>
    <row r="30" spans="1:26" ht="17.25" customHeight="1" x14ac:dyDescent="0.2">
      <c r="A30" s="1"/>
      <c r="B30" s="6"/>
      <c r="C30" s="393" t="s">
        <v>12</v>
      </c>
      <c r="D30" s="394"/>
      <c r="E30" s="363"/>
      <c r="F30" s="395">
        <f>F28-F29</f>
        <v>180055000</v>
      </c>
      <c r="G30" s="361"/>
      <c r="H30" s="13"/>
      <c r="I30" s="8"/>
      <c r="J30" s="8"/>
      <c r="K30" s="8"/>
      <c r="L30" s="8"/>
      <c r="M30" s="8"/>
      <c r="N30" s="8"/>
      <c r="O30" s="8"/>
      <c r="P30" s="9"/>
      <c r="Q30" s="1"/>
    </row>
    <row r="31" spans="1:26" ht="15" hidden="1" customHeight="1" x14ac:dyDescent="0.2">
      <c r="A31" s="1"/>
      <c r="B31" s="6"/>
      <c r="C31" s="379" t="s">
        <v>13</v>
      </c>
      <c r="D31" s="380"/>
      <c r="E31" s="14"/>
      <c r="F31" s="383" t="s">
        <v>14</v>
      </c>
      <c r="G31" s="361"/>
      <c r="H31" s="13"/>
      <c r="I31" s="8"/>
      <c r="J31" s="8"/>
      <c r="K31" s="8"/>
      <c r="L31" s="8"/>
      <c r="M31" s="8"/>
      <c r="N31" s="8"/>
      <c r="O31" s="8"/>
      <c r="P31" s="9"/>
      <c r="Q31" s="1"/>
    </row>
    <row r="32" spans="1:26" ht="12.75" hidden="1" customHeight="1" x14ac:dyDescent="0.2">
      <c r="A32" s="1"/>
      <c r="B32" s="6"/>
      <c r="C32" s="381"/>
      <c r="D32" s="382"/>
      <c r="E32" s="15">
        <v>2400000</v>
      </c>
      <c r="F32" s="16" t="s">
        <v>15</v>
      </c>
      <c r="G32" s="17">
        <f>F30*0.7</f>
        <v>126038499.99999999</v>
      </c>
      <c r="H32" s="13"/>
      <c r="I32" s="8"/>
      <c r="J32" s="8"/>
      <c r="K32" s="8"/>
      <c r="L32" s="8"/>
      <c r="M32" s="8"/>
      <c r="N32" s="8"/>
      <c r="O32" s="8"/>
      <c r="P32" s="9"/>
      <c r="Q32" s="1"/>
    </row>
    <row r="33" spans="1:26" ht="19.5" customHeight="1" x14ac:dyDescent="0.2">
      <c r="A33" s="1"/>
      <c r="B33" s="6"/>
      <c r="C33" s="384" t="s">
        <v>16</v>
      </c>
      <c r="D33" s="353"/>
      <c r="E33" s="367"/>
      <c r="F33" s="385">
        <f>IF(AND(F34=42705000),F30-(F30*0.06)-F34,IF(AND(F34&lt;=28470000),F30*0.8,0))</f>
        <v>126546700</v>
      </c>
      <c r="G33" s="386"/>
      <c r="H33" s="8"/>
      <c r="I33" s="8"/>
      <c r="J33" s="8"/>
      <c r="K33" s="8"/>
      <c r="L33" s="8"/>
      <c r="M33" s="8"/>
      <c r="N33" s="8"/>
      <c r="O33" s="8"/>
      <c r="P33" s="9"/>
      <c r="Q33" s="1"/>
    </row>
    <row r="34" spans="1:26" ht="12.75" customHeight="1" x14ac:dyDescent="0.2">
      <c r="A34" s="1"/>
      <c r="B34" s="6"/>
      <c r="C34" s="18" t="s">
        <v>17</v>
      </c>
      <c r="D34" s="8"/>
      <c r="E34" s="19"/>
      <c r="F34" s="387">
        <v>42705000</v>
      </c>
      <c r="G34" s="386"/>
      <c r="H34" s="13"/>
      <c r="I34" s="8"/>
      <c r="J34" s="8"/>
      <c r="K34" s="8"/>
      <c r="L34" s="8"/>
      <c r="M34" s="8"/>
      <c r="N34" s="8"/>
      <c r="O34" s="8"/>
      <c r="P34" s="9"/>
      <c r="Q34" s="1"/>
    </row>
    <row r="35" spans="1:26" ht="19.5" customHeight="1" x14ac:dyDescent="0.2">
      <c r="A35" s="1"/>
      <c r="B35" s="6"/>
      <c r="C35" s="20" t="s">
        <v>18</v>
      </c>
      <c r="D35" s="21"/>
      <c r="E35" s="22">
        <f>(F35*1)/F30</f>
        <v>6.2822470911665956E-2</v>
      </c>
      <c r="F35" s="376">
        <f>IF(AND($G$32&lt;$F$33,$F$34=42705000),($F$33-$G$32+$F$30*0.06),IF(AND(G32&lt;F33,F34&lt;=28470000),($F$33-$G$32+$F$30*0.2-$F$34),IF(AND(G32&gt;=F33,F34&lt;=28470000),F30*0.3-F34,IF(AND(G32&gt;=F33,F34=42705000),F30*0.3,0))))</f>
        <v>11311500.000000015</v>
      </c>
      <c r="G35" s="361"/>
      <c r="H35" s="13"/>
      <c r="I35" s="8"/>
      <c r="J35" s="8"/>
      <c r="K35" s="8"/>
      <c r="L35" s="8"/>
      <c r="M35" s="8"/>
      <c r="N35" s="8"/>
      <c r="O35" s="8"/>
      <c r="P35" s="9"/>
      <c r="Q35" s="1"/>
    </row>
    <row r="36" spans="1:26" ht="14.25" customHeight="1" x14ac:dyDescent="0.2">
      <c r="A36" s="23"/>
      <c r="B36" s="6"/>
      <c r="C36" s="24" t="s">
        <v>19</v>
      </c>
      <c r="D36" s="25"/>
      <c r="E36" s="25"/>
      <c r="F36" s="377">
        <v>800000</v>
      </c>
      <c r="G36" s="361"/>
      <c r="H36" s="8"/>
      <c r="I36" s="8"/>
      <c r="J36" s="8"/>
      <c r="K36" s="8"/>
      <c r="L36" s="8"/>
      <c r="M36" s="8"/>
      <c r="N36" s="8"/>
      <c r="O36" s="8"/>
      <c r="P36" s="9"/>
      <c r="Q36" s="1"/>
    </row>
    <row r="37" spans="1:26" ht="14.25" customHeight="1" x14ac:dyDescent="0.2">
      <c r="A37" s="26"/>
      <c r="B37" s="6"/>
      <c r="C37" s="18" t="s">
        <v>20</v>
      </c>
      <c r="D37" s="8"/>
      <c r="E37" s="8"/>
      <c r="F37" s="378"/>
      <c r="G37" s="361"/>
      <c r="H37" s="8"/>
      <c r="I37" s="8"/>
      <c r="J37" s="8"/>
      <c r="K37" s="8"/>
      <c r="L37" s="8"/>
      <c r="M37" s="8"/>
      <c r="N37" s="8"/>
      <c r="O37" s="8"/>
      <c r="P37" s="9"/>
      <c r="Q37" s="27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 x14ac:dyDescent="0.2">
      <c r="A38" s="1"/>
      <c r="B38" s="6"/>
      <c r="C38" s="28" t="s">
        <v>21</v>
      </c>
      <c r="D38" s="29"/>
      <c r="E38" s="29"/>
      <c r="F38" s="378"/>
      <c r="G38" s="361"/>
      <c r="H38" s="8"/>
      <c r="I38" s="8"/>
      <c r="J38" s="8"/>
      <c r="K38" s="8"/>
      <c r="L38" s="8"/>
      <c r="M38" s="8"/>
      <c r="N38" s="8"/>
      <c r="O38" s="8"/>
      <c r="P38" s="9"/>
      <c r="Q38" s="1"/>
    </row>
    <row r="39" spans="1:26" ht="14.25" customHeight="1" x14ac:dyDescent="0.2">
      <c r="A39" s="1"/>
      <c r="B39" s="6"/>
      <c r="C39" s="30"/>
      <c r="D39" s="31"/>
      <c r="E39" s="31"/>
      <c r="F39" s="365"/>
      <c r="G39" s="361"/>
      <c r="H39" s="13"/>
      <c r="I39" s="8"/>
      <c r="J39" s="8"/>
      <c r="K39" s="8"/>
      <c r="L39" s="8"/>
      <c r="M39" s="8"/>
      <c r="N39" s="8"/>
      <c r="O39" s="8"/>
      <c r="P39" s="9"/>
      <c r="Q39" s="1"/>
    </row>
    <row r="40" spans="1:26" ht="14.25" customHeight="1" x14ac:dyDescent="0.2">
      <c r="A40" s="1"/>
      <c r="B40" s="6"/>
      <c r="C40" s="32" t="s">
        <v>22</v>
      </c>
      <c r="D40" s="33"/>
      <c r="E40" s="33"/>
      <c r="F40" s="360">
        <f>F35-F36-F37-F38</f>
        <v>10511500.000000015</v>
      </c>
      <c r="G40" s="361"/>
      <c r="H40" s="13"/>
      <c r="I40" s="8"/>
      <c r="J40" s="8"/>
      <c r="K40" s="8"/>
      <c r="L40" s="8"/>
      <c r="M40" s="8"/>
      <c r="N40" s="8"/>
      <c r="O40" s="8"/>
      <c r="P40" s="9"/>
      <c r="Q40" s="1"/>
    </row>
    <row r="41" spans="1:26" ht="14.25" customHeight="1" x14ac:dyDescent="0.2">
      <c r="A41" s="1"/>
      <c r="B41" s="6"/>
      <c r="C41" s="362" t="s">
        <v>23</v>
      </c>
      <c r="D41" s="363"/>
      <c r="E41" s="34">
        <v>4</v>
      </c>
      <c r="F41" s="364">
        <f>F40/E41</f>
        <v>2627875.0000000037</v>
      </c>
      <c r="G41" s="361"/>
      <c r="H41" s="13"/>
      <c r="I41" s="8"/>
      <c r="J41" s="8"/>
      <c r="K41" s="8"/>
      <c r="L41" s="8"/>
      <c r="M41" s="8"/>
      <c r="N41" s="8"/>
      <c r="O41" s="8"/>
      <c r="P41" s="9"/>
      <c r="Q41" s="1"/>
    </row>
    <row r="42" spans="1:26" ht="14.25" customHeight="1" x14ac:dyDescent="0.2">
      <c r="A42" s="1"/>
      <c r="B42" s="6"/>
      <c r="C42" s="30"/>
      <c r="D42" s="31"/>
      <c r="E42" s="31"/>
      <c r="F42" s="365"/>
      <c r="G42" s="361"/>
      <c r="H42" s="13"/>
      <c r="I42" s="8"/>
      <c r="J42" s="8"/>
      <c r="K42" s="8"/>
      <c r="L42" s="8"/>
      <c r="M42" s="8"/>
      <c r="N42" s="8"/>
      <c r="O42" s="8"/>
      <c r="P42" s="9"/>
      <c r="Q42" s="35"/>
      <c r="R42" s="36"/>
    </row>
    <row r="43" spans="1:26" ht="14.25" customHeight="1" x14ac:dyDescent="0.2">
      <c r="A43" s="1"/>
      <c r="B43" s="6"/>
      <c r="C43" s="366" t="s">
        <v>24</v>
      </c>
      <c r="D43" s="367"/>
      <c r="E43" s="25"/>
      <c r="F43" s="368">
        <f>F34+F35</f>
        <v>54016500.000000015</v>
      </c>
      <c r="G43" s="361"/>
      <c r="H43" s="8"/>
      <c r="I43" s="8"/>
      <c r="J43" s="8"/>
      <c r="K43" s="8"/>
      <c r="L43" s="8"/>
      <c r="M43" s="8"/>
      <c r="N43" s="8"/>
      <c r="O43" s="8"/>
      <c r="P43" s="9"/>
      <c r="Q43" s="35"/>
    </row>
    <row r="44" spans="1:26" ht="14.25" hidden="1" customHeight="1" x14ac:dyDescent="0.2">
      <c r="A44" s="1"/>
      <c r="B44" s="6"/>
      <c r="C44" s="7"/>
      <c r="D44" s="8"/>
      <c r="E44" s="37"/>
      <c r="F44" s="369">
        <f>F43</f>
        <v>54016500.000000015</v>
      </c>
      <c r="G44" s="361"/>
      <c r="H44" s="38"/>
      <c r="I44" s="39" t="s">
        <v>25</v>
      </c>
      <c r="J44" s="8"/>
      <c r="K44" s="8"/>
      <c r="L44" s="8"/>
      <c r="M44" s="8"/>
      <c r="N44" s="8"/>
      <c r="O44" s="8"/>
      <c r="P44" s="9"/>
      <c r="Q44" s="1"/>
    </row>
    <row r="45" spans="1:26" ht="13.5" customHeight="1" x14ac:dyDescent="0.2">
      <c r="A45" s="1"/>
      <c r="B45" s="6"/>
      <c r="C45" s="40" t="s">
        <v>26</v>
      </c>
      <c r="D45" s="8"/>
      <c r="E45" s="8"/>
      <c r="F45" s="343">
        <f>F34+G32+F35</f>
        <v>180055000</v>
      </c>
      <c r="G45" s="344"/>
      <c r="H45" s="8"/>
      <c r="I45" s="39" t="s">
        <v>27</v>
      </c>
      <c r="J45" s="8"/>
      <c r="K45" s="8"/>
      <c r="L45" s="8"/>
      <c r="M45" s="8"/>
      <c r="N45" s="8"/>
      <c r="O45" s="8"/>
      <c r="P45" s="9"/>
      <c r="Q45" s="1"/>
    </row>
    <row r="46" spans="1:26" ht="14.25" customHeight="1" x14ac:dyDescent="0.2">
      <c r="A46" s="1"/>
      <c r="B46" s="6"/>
      <c r="C46" s="7"/>
      <c r="D46" s="8"/>
      <c r="E46" s="8"/>
      <c r="F46" s="38"/>
      <c r="G46" s="41"/>
      <c r="H46" s="345"/>
      <c r="I46" s="341"/>
      <c r="J46" s="341"/>
      <c r="K46" s="341"/>
      <c r="L46" s="341"/>
      <c r="M46" s="341"/>
      <c r="N46" s="341"/>
      <c r="O46" s="341"/>
      <c r="P46" s="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5.5" customHeight="1" x14ac:dyDescent="0.25">
      <c r="A47" s="1"/>
      <c r="B47" s="6"/>
      <c r="C47" s="370" t="s">
        <v>28</v>
      </c>
      <c r="D47" s="338"/>
      <c r="E47" s="338"/>
      <c r="F47" s="338"/>
      <c r="G47" s="347"/>
      <c r="H47" s="8"/>
      <c r="I47" s="346" t="s">
        <v>29</v>
      </c>
      <c r="J47" s="338"/>
      <c r="K47" s="338"/>
      <c r="L47" s="338"/>
      <c r="M47" s="338"/>
      <c r="N47" s="338"/>
      <c r="O47" s="338"/>
      <c r="P47" s="347"/>
      <c r="Q47" s="1"/>
    </row>
    <row r="48" spans="1:26" ht="24" customHeight="1" x14ac:dyDescent="0.25">
      <c r="A48" s="1"/>
      <c r="B48" s="6"/>
      <c r="C48" s="371" t="s">
        <v>30</v>
      </c>
      <c r="D48" s="338"/>
      <c r="E48" s="338"/>
      <c r="F48" s="338"/>
      <c r="G48" s="347"/>
      <c r="H48" s="8"/>
      <c r="I48" s="348" t="s">
        <v>31</v>
      </c>
      <c r="J48" s="338"/>
      <c r="K48" s="338"/>
      <c r="L48" s="338"/>
      <c r="M48" s="338"/>
      <c r="N48" s="338"/>
      <c r="O48" s="338"/>
      <c r="P48" s="347"/>
      <c r="Q48" s="1"/>
    </row>
    <row r="49" spans="1:18" ht="33" customHeight="1" x14ac:dyDescent="0.2">
      <c r="A49" s="1"/>
      <c r="B49" s="6"/>
      <c r="C49" s="372" t="s">
        <v>32</v>
      </c>
      <c r="D49" s="373"/>
      <c r="E49" s="373"/>
      <c r="F49" s="373"/>
      <c r="G49" s="374"/>
      <c r="H49" s="8"/>
      <c r="I49" s="349" t="s">
        <v>33</v>
      </c>
      <c r="J49" s="350"/>
      <c r="K49" s="350"/>
      <c r="L49" s="350"/>
      <c r="M49" s="350"/>
      <c r="N49" s="350"/>
      <c r="O49" s="350"/>
      <c r="P49" s="351"/>
      <c r="Q49" s="1"/>
      <c r="R49" s="36"/>
    </row>
    <row r="50" spans="1:18" ht="12" customHeight="1" x14ac:dyDescent="0.2">
      <c r="A50" s="1"/>
      <c r="B50" s="6"/>
      <c r="C50" s="7"/>
      <c r="D50" s="8"/>
      <c r="E50" s="8"/>
      <c r="F50" s="8"/>
      <c r="G50" s="8"/>
      <c r="H50" s="8"/>
      <c r="I50" s="352"/>
      <c r="J50" s="353"/>
      <c r="K50" s="353"/>
      <c r="L50" s="353"/>
      <c r="M50" s="353"/>
      <c r="N50" s="353"/>
      <c r="O50" s="353"/>
      <c r="P50" s="354"/>
      <c r="Q50" s="1"/>
    </row>
    <row r="51" spans="1:18" ht="2.25" customHeight="1" x14ac:dyDescent="0.2">
      <c r="A51" s="1"/>
      <c r="B51" s="6"/>
      <c r="C51" s="7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9"/>
      <c r="Q51" s="1"/>
    </row>
    <row r="52" spans="1:18" ht="22.5" customHeight="1" x14ac:dyDescent="0.2">
      <c r="A52" s="1"/>
      <c r="B52" s="6"/>
      <c r="C52" s="43" t="s">
        <v>34</v>
      </c>
      <c r="D52" s="359" t="s">
        <v>35</v>
      </c>
      <c r="E52" s="338"/>
      <c r="F52" s="338"/>
      <c r="G52" s="339"/>
      <c r="H52" s="355"/>
      <c r="I52" s="338"/>
      <c r="J52" s="338"/>
      <c r="K52" s="338"/>
      <c r="L52" s="338"/>
      <c r="M52" s="338"/>
      <c r="N52" s="338"/>
      <c r="O52" s="338"/>
      <c r="P52" s="347"/>
      <c r="Q52" s="1"/>
      <c r="R52" s="35"/>
    </row>
    <row r="53" spans="1:18" ht="18.75" customHeight="1" x14ac:dyDescent="0.2">
      <c r="A53" s="1"/>
      <c r="B53" s="6"/>
      <c r="C53" s="43" t="s">
        <v>36</v>
      </c>
      <c r="D53" s="375" t="s">
        <v>37</v>
      </c>
      <c r="E53" s="338"/>
      <c r="F53" s="338"/>
      <c r="G53" s="339"/>
      <c r="H53" s="8"/>
      <c r="I53" s="356"/>
      <c r="J53" s="350"/>
      <c r="K53" s="350"/>
      <c r="L53" s="350"/>
      <c r="M53" s="350"/>
      <c r="N53" s="350"/>
      <c r="O53" s="350"/>
      <c r="P53" s="351"/>
      <c r="Q53" s="1"/>
    </row>
    <row r="54" spans="1:18" ht="14.25" customHeight="1" x14ac:dyDescent="0.2">
      <c r="A54" s="1"/>
      <c r="B54" s="6"/>
      <c r="C54" s="43" t="s">
        <v>38</v>
      </c>
      <c r="D54" s="359">
        <v>3103833699</v>
      </c>
      <c r="E54" s="338"/>
      <c r="F54" s="338"/>
      <c r="G54" s="339"/>
      <c r="H54" s="8"/>
      <c r="I54" s="357"/>
      <c r="J54" s="341"/>
      <c r="K54" s="341"/>
      <c r="L54" s="341"/>
      <c r="M54" s="341"/>
      <c r="N54" s="341"/>
      <c r="O54" s="341"/>
      <c r="P54" s="358"/>
      <c r="Q54" s="1"/>
    </row>
    <row r="55" spans="1:18" ht="12" customHeight="1" x14ac:dyDescent="0.15">
      <c r="A55" s="1"/>
      <c r="B55" s="44"/>
      <c r="C55" s="7"/>
      <c r="D55" s="8"/>
      <c r="E55" s="8"/>
      <c r="F55" s="8"/>
      <c r="G55" s="8"/>
      <c r="H55" s="8"/>
      <c r="I55" s="352"/>
      <c r="J55" s="353"/>
      <c r="K55" s="353"/>
      <c r="L55" s="353"/>
      <c r="M55" s="353"/>
      <c r="N55" s="353"/>
      <c r="O55" s="353"/>
      <c r="P55" s="354"/>
      <c r="Q55" s="1"/>
    </row>
    <row r="56" spans="1:18" ht="15" customHeight="1" x14ac:dyDescent="0.2">
      <c r="A56" s="1"/>
      <c r="B56" s="6"/>
      <c r="C56" s="7"/>
      <c r="D56" s="337" t="s">
        <v>39</v>
      </c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9"/>
      <c r="P56" s="9"/>
      <c r="Q56" s="1"/>
    </row>
    <row r="57" spans="1:18" ht="15" customHeight="1" x14ac:dyDescent="0.15">
      <c r="A57" s="1"/>
      <c r="B57" s="45"/>
      <c r="C57" s="42"/>
      <c r="D57" s="340" t="s">
        <v>40</v>
      </c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9"/>
      <c r="Q57" s="1"/>
    </row>
    <row r="58" spans="1:18" ht="14.25" customHeight="1" x14ac:dyDescent="0.15">
      <c r="A58" s="1"/>
      <c r="B58" s="1"/>
      <c r="C58" s="46"/>
      <c r="D58" s="47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9"/>
      <c r="Q58" s="1"/>
    </row>
    <row r="59" spans="1:18" ht="14.25" customHeight="1" x14ac:dyDescent="0.15">
      <c r="A59" s="1"/>
      <c r="B59" s="1"/>
      <c r="C59" s="50"/>
      <c r="D59" s="50"/>
      <c r="E59" s="50"/>
      <c r="F59" s="50"/>
      <c r="G59" s="50"/>
      <c r="H59" s="50"/>
      <c r="I59" s="50"/>
      <c r="J59" s="50"/>
      <c r="K59" s="50"/>
      <c r="L59" s="342"/>
      <c r="M59" s="341"/>
      <c r="N59" s="341"/>
      <c r="O59" s="341"/>
      <c r="P59" s="341"/>
    </row>
    <row r="60" spans="1:18" ht="14.25" customHeight="1" x14ac:dyDescent="0.15">
      <c r="A60" s="1"/>
      <c r="B60" s="1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</row>
    <row r="61" spans="1:18" ht="14.25" customHeight="1" x14ac:dyDescent="0.15">
      <c r="A61" s="1"/>
      <c r="B61" s="1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</row>
    <row r="62" spans="1:18" ht="14.25" customHeight="1" x14ac:dyDescent="0.15">
      <c r="A62" s="1"/>
      <c r="B62" s="1"/>
      <c r="C62" s="50"/>
      <c r="D62" s="50"/>
      <c r="E62" s="50"/>
      <c r="F62" s="51"/>
      <c r="G62" s="50"/>
      <c r="H62" s="50"/>
      <c r="I62" s="50"/>
      <c r="J62" s="50"/>
      <c r="K62" s="50"/>
      <c r="L62" s="50"/>
      <c r="M62" s="50"/>
      <c r="N62" s="50"/>
      <c r="O62" s="50"/>
      <c r="P62" s="50"/>
    </row>
    <row r="63" spans="1:18" ht="14.25" customHeight="1" x14ac:dyDescent="0.15">
      <c r="A63" s="1"/>
      <c r="B63" s="1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</row>
    <row r="64" spans="1:18" ht="14.25" customHeight="1" x14ac:dyDescent="0.15">
      <c r="A64" s="1"/>
      <c r="B64" s="1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</row>
    <row r="65" spans="1:16" ht="14.25" customHeight="1" x14ac:dyDescent="0.15">
      <c r="A65" s="1"/>
      <c r="B65" s="1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</row>
    <row r="66" spans="1:16" ht="14.25" customHeight="1" x14ac:dyDescent="0.15">
      <c r="A66" s="1"/>
      <c r="B66" s="1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</row>
    <row r="67" spans="1:16" ht="14.25" customHeight="1" x14ac:dyDescent="0.15">
      <c r="A67" s="1"/>
      <c r="B67" s="1"/>
      <c r="C67" s="52">
        <f>IF(AND($G$32&lt;$F$33,$F$34=39000000),(($F$33-$G$32)+$F$30*0.1),(($F$33-$G$32)+$F$30*0.3-$F$34))</f>
        <v>11819700.000000015</v>
      </c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</row>
    <row r="68" spans="1:16" ht="14.25" customHeight="1" x14ac:dyDescent="0.15">
      <c r="A68" s="1"/>
      <c r="B68" s="1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</row>
    <row r="69" spans="1:16" ht="14.25" customHeight="1" x14ac:dyDescent="0.15">
      <c r="A69" s="1"/>
      <c r="B69" s="1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</row>
    <row r="70" spans="1:16" ht="14.25" customHeight="1" x14ac:dyDescent="0.15">
      <c r="A70" s="1"/>
      <c r="B70" s="1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</row>
    <row r="71" spans="1:16" ht="14.25" customHeight="1" x14ac:dyDescent="0.15">
      <c r="A71" s="1"/>
      <c r="B71" s="1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</row>
    <row r="72" spans="1:16" ht="14.25" customHeight="1" x14ac:dyDescent="0.15">
      <c r="A72" s="1"/>
      <c r="B72" s="1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</row>
    <row r="73" spans="1:16" ht="14.25" customHeight="1" x14ac:dyDescent="0.15">
      <c r="A73" s="1"/>
      <c r="B73" s="1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</row>
    <row r="74" spans="1:16" ht="14.25" customHeight="1" x14ac:dyDescent="0.15">
      <c r="A74" s="1"/>
      <c r="B74" s="1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</row>
    <row r="75" spans="1:16" ht="14.25" customHeight="1" x14ac:dyDescent="0.15">
      <c r="A75" s="1"/>
      <c r="B75" s="1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</row>
    <row r="76" spans="1:16" ht="14.25" customHeight="1" x14ac:dyDescent="0.15">
      <c r="A76" s="1"/>
      <c r="B76" s="1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</row>
    <row r="77" spans="1:16" ht="14.25" customHeight="1" x14ac:dyDescent="0.15">
      <c r="A77" s="1"/>
      <c r="B77" s="1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</row>
    <row r="78" spans="1:16" ht="14.25" customHeight="1" x14ac:dyDescent="0.15">
      <c r="A78" s="1"/>
      <c r="B78" s="1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</row>
    <row r="79" spans="1:16" ht="14.25" customHeight="1" x14ac:dyDescent="0.15">
      <c r="A79" s="1"/>
      <c r="B79" s="1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</row>
    <row r="80" spans="1:16" ht="14.25" customHeight="1" x14ac:dyDescent="0.15">
      <c r="A80" s="1"/>
      <c r="B80" s="1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</row>
    <row r="81" spans="1:16" ht="14.25" customHeight="1" x14ac:dyDescent="0.15">
      <c r="A81" s="1"/>
      <c r="B81" s="1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</row>
    <row r="82" spans="1:16" ht="14.25" customHeight="1" x14ac:dyDescent="0.15">
      <c r="A82" s="1"/>
      <c r="B82" s="1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</row>
    <row r="83" spans="1:16" ht="14.25" customHeight="1" x14ac:dyDescent="0.15">
      <c r="A83" s="1"/>
      <c r="B83" s="1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</row>
    <row r="84" spans="1:16" ht="14.25" customHeight="1" x14ac:dyDescent="0.15">
      <c r="A84" s="1"/>
      <c r="B84" s="1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</row>
    <row r="85" spans="1:16" ht="14.25" customHeight="1" x14ac:dyDescent="0.15">
      <c r="A85" s="1"/>
      <c r="B85" s="1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</row>
    <row r="86" spans="1:16" ht="14.25" customHeight="1" x14ac:dyDescent="0.15">
      <c r="A86" s="1"/>
      <c r="B86" s="1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</row>
    <row r="87" spans="1:16" ht="14.25" customHeight="1" x14ac:dyDescent="0.15">
      <c r="A87" s="1"/>
      <c r="B87" s="1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</row>
    <row r="88" spans="1:16" ht="14.25" customHeight="1" x14ac:dyDescent="0.15">
      <c r="A88" s="1"/>
      <c r="B88" s="1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</row>
    <row r="89" spans="1:16" ht="14.25" customHeight="1" x14ac:dyDescent="0.15">
      <c r="A89" s="1"/>
      <c r="B89" s="1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</row>
    <row r="90" spans="1:16" ht="14.25" customHeight="1" x14ac:dyDescent="0.15">
      <c r="A90" s="1"/>
      <c r="B90" s="1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</row>
    <row r="91" spans="1:16" ht="14.25" customHeight="1" x14ac:dyDescent="0.15">
      <c r="A91" s="1"/>
      <c r="B91" s="1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</row>
    <row r="92" spans="1:16" ht="14.25" customHeight="1" x14ac:dyDescent="0.15">
      <c r="A92" s="1"/>
      <c r="B92" s="1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</row>
    <row r="93" spans="1:16" ht="14.25" customHeight="1" x14ac:dyDescent="0.15">
      <c r="A93" s="1"/>
      <c r="B93" s="1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</row>
    <row r="94" spans="1:16" ht="14.25" customHeight="1" x14ac:dyDescent="0.15">
      <c r="A94" s="1"/>
      <c r="B94" s="1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</row>
    <row r="95" spans="1:16" ht="14.25" customHeight="1" x14ac:dyDescent="0.15">
      <c r="A95" s="1"/>
      <c r="B95" s="1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6" ht="14.25" customHeight="1" x14ac:dyDescent="0.15">
      <c r="A96" s="1"/>
      <c r="B96" s="1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</row>
    <row r="97" spans="1:16" ht="14.25" customHeight="1" x14ac:dyDescent="0.15">
      <c r="A97" s="1"/>
      <c r="B97" s="1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</row>
    <row r="98" spans="1:16" ht="14.25" customHeight="1" x14ac:dyDescent="0.15">
      <c r="A98" s="1"/>
      <c r="B98" s="1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</row>
    <row r="99" spans="1:16" ht="14.25" customHeight="1" x14ac:dyDescent="0.15">
      <c r="A99" s="1"/>
      <c r="B99" s="1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</row>
    <row r="100" spans="1:16" ht="14.25" customHeight="1" x14ac:dyDescent="0.15">
      <c r="A100" s="1"/>
      <c r="B100" s="1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</row>
    <row r="101" spans="1:16" ht="14.25" customHeight="1" x14ac:dyDescent="0.15">
      <c r="A101" s="1"/>
      <c r="B101" s="1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</row>
    <row r="102" spans="1:16" ht="14.25" customHeight="1" x14ac:dyDescent="0.15">
      <c r="A102" s="1"/>
      <c r="B102" s="1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</row>
    <row r="103" spans="1:16" ht="14.25" customHeight="1" x14ac:dyDescent="0.15">
      <c r="A103" s="1"/>
      <c r="B103" s="1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</row>
    <row r="104" spans="1:16" ht="14.25" customHeight="1" x14ac:dyDescent="0.15">
      <c r="A104" s="1"/>
      <c r="B104" s="1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</row>
    <row r="105" spans="1:16" ht="14.25" customHeight="1" x14ac:dyDescent="0.15">
      <c r="A105" s="1"/>
      <c r="B105" s="1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</row>
    <row r="106" spans="1:16" ht="14.25" customHeight="1" x14ac:dyDescent="0.15">
      <c r="A106" s="1"/>
      <c r="B106" s="1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</row>
    <row r="107" spans="1:16" ht="14.25" customHeight="1" x14ac:dyDescent="0.15">
      <c r="A107" s="1"/>
      <c r="B107" s="1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</row>
    <row r="108" spans="1:16" ht="14.25" customHeight="1" x14ac:dyDescent="0.15">
      <c r="A108" s="1"/>
      <c r="B108" s="1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</row>
    <row r="109" spans="1:16" ht="14.25" customHeight="1" x14ac:dyDescent="0.15">
      <c r="A109" s="1"/>
      <c r="B109" s="1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</row>
    <row r="110" spans="1:16" ht="14.25" customHeight="1" x14ac:dyDescent="0.15">
      <c r="A110" s="1"/>
      <c r="B110" s="1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</row>
    <row r="111" spans="1:16" ht="14.25" customHeight="1" x14ac:dyDescent="0.15">
      <c r="A111" s="1"/>
      <c r="B111" s="1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</row>
    <row r="112" spans="1:16" ht="14.25" customHeight="1" x14ac:dyDescent="0.15">
      <c r="A112" s="1"/>
      <c r="B112" s="1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</row>
    <row r="113" spans="1:16" ht="14.25" customHeight="1" x14ac:dyDescent="0.15">
      <c r="A113" s="1"/>
      <c r="B113" s="1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</row>
    <row r="114" spans="1:16" ht="14.25" customHeight="1" x14ac:dyDescent="0.15">
      <c r="A114" s="1"/>
      <c r="B114" s="1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</row>
    <row r="115" spans="1:16" ht="14.25" customHeight="1" x14ac:dyDescent="0.15">
      <c r="A115" s="1"/>
      <c r="B115" s="1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</row>
    <row r="116" spans="1:16" ht="14.25" customHeight="1" x14ac:dyDescent="0.15">
      <c r="A116" s="1"/>
      <c r="B116" s="1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</row>
    <row r="117" spans="1:16" ht="14.25" customHeight="1" x14ac:dyDescent="0.15">
      <c r="A117" s="1"/>
      <c r="B117" s="1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</row>
    <row r="118" spans="1:16" ht="14.25" customHeight="1" x14ac:dyDescent="0.15">
      <c r="A118" s="1"/>
      <c r="B118" s="1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</row>
    <row r="119" spans="1:16" ht="14.25" customHeight="1" x14ac:dyDescent="0.15">
      <c r="A119" s="1"/>
      <c r="B119" s="1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</row>
    <row r="120" spans="1:16" ht="14.25" customHeight="1" x14ac:dyDescent="0.15">
      <c r="A120" s="1"/>
      <c r="B120" s="1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</row>
    <row r="121" spans="1:16" ht="14.25" customHeight="1" x14ac:dyDescent="0.15">
      <c r="A121" s="1"/>
      <c r="B121" s="1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</row>
    <row r="122" spans="1:16" ht="14.25" customHeight="1" x14ac:dyDescent="0.15">
      <c r="A122" s="1"/>
      <c r="B122" s="1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</row>
    <row r="123" spans="1:16" ht="14.25" customHeight="1" x14ac:dyDescent="0.15">
      <c r="A123" s="1"/>
      <c r="B123" s="1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</row>
    <row r="124" spans="1:16" ht="14.25" customHeight="1" x14ac:dyDescent="0.15">
      <c r="A124" s="1"/>
      <c r="B124" s="1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</row>
    <row r="125" spans="1:16" ht="14.25" customHeight="1" x14ac:dyDescent="0.15">
      <c r="A125" s="1"/>
      <c r="B125" s="1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</row>
    <row r="126" spans="1:16" ht="14.25" customHeight="1" x14ac:dyDescent="0.15">
      <c r="A126" s="1"/>
      <c r="B126" s="1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</row>
    <row r="127" spans="1:16" ht="14.25" customHeight="1" x14ac:dyDescent="0.15">
      <c r="A127" s="1"/>
      <c r="B127" s="1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</row>
    <row r="128" spans="1:16" ht="14.25" customHeight="1" x14ac:dyDescent="0.15">
      <c r="A128" s="1"/>
      <c r="B128" s="1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</row>
    <row r="129" spans="1:16" ht="14.25" customHeight="1" x14ac:dyDescent="0.15">
      <c r="A129" s="1"/>
      <c r="B129" s="1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</row>
    <row r="130" spans="1:16" ht="14.25" customHeight="1" x14ac:dyDescent="0.15">
      <c r="A130" s="1"/>
      <c r="B130" s="1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</row>
    <row r="131" spans="1:16" ht="14.25" customHeight="1" x14ac:dyDescent="0.15">
      <c r="A131" s="1"/>
      <c r="B131" s="1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</row>
    <row r="132" spans="1:16" ht="14.25" customHeight="1" x14ac:dyDescent="0.15">
      <c r="A132" s="1"/>
      <c r="B132" s="1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</row>
    <row r="133" spans="1:16" ht="14.25" customHeight="1" x14ac:dyDescent="0.15">
      <c r="A133" s="1"/>
      <c r="B133" s="1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</row>
    <row r="134" spans="1:16" ht="14.25" customHeight="1" x14ac:dyDescent="0.15">
      <c r="A134" s="1"/>
      <c r="B134" s="1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</row>
    <row r="135" spans="1:16" ht="14.25" customHeight="1" x14ac:dyDescent="0.15">
      <c r="A135" s="1"/>
      <c r="B135" s="1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</row>
    <row r="136" spans="1:16" ht="14.25" customHeight="1" x14ac:dyDescent="0.15">
      <c r="A136" s="1"/>
      <c r="B136" s="1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</row>
    <row r="137" spans="1:16" ht="14.25" customHeight="1" x14ac:dyDescent="0.15">
      <c r="A137" s="1"/>
      <c r="B137" s="1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</row>
    <row r="138" spans="1:16" ht="14.25" customHeight="1" x14ac:dyDescent="0.15">
      <c r="A138" s="1"/>
      <c r="B138" s="1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</row>
    <row r="139" spans="1:16" ht="14.25" customHeight="1" x14ac:dyDescent="0.15">
      <c r="A139" s="1"/>
      <c r="B139" s="1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</row>
    <row r="140" spans="1:16" ht="14.25" customHeight="1" x14ac:dyDescent="0.15">
      <c r="A140" s="1"/>
      <c r="B140" s="1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</row>
    <row r="141" spans="1:16" ht="14.25" customHeight="1" x14ac:dyDescent="0.15">
      <c r="A141" s="1"/>
      <c r="B141" s="1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</row>
    <row r="142" spans="1:16" ht="14.25" customHeight="1" x14ac:dyDescent="0.15">
      <c r="A142" s="1"/>
      <c r="B142" s="1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</row>
    <row r="143" spans="1:16" ht="14.25" customHeight="1" x14ac:dyDescent="0.15">
      <c r="A143" s="1"/>
      <c r="B143" s="1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</row>
    <row r="144" spans="1:16" ht="14.25" customHeight="1" x14ac:dyDescent="0.15">
      <c r="A144" s="1"/>
      <c r="B144" s="1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</row>
    <row r="145" spans="1:16" ht="14.25" customHeight="1" x14ac:dyDescent="0.15">
      <c r="A145" s="1"/>
      <c r="B145" s="1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</row>
    <row r="146" spans="1:16" ht="14.25" customHeight="1" x14ac:dyDescent="0.15">
      <c r="A146" s="1"/>
      <c r="B146" s="1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</row>
    <row r="147" spans="1:16" ht="14.25" customHeight="1" x14ac:dyDescent="0.15">
      <c r="A147" s="1"/>
      <c r="B147" s="1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</row>
    <row r="148" spans="1:16" ht="14.25" customHeight="1" x14ac:dyDescent="0.15">
      <c r="A148" s="1"/>
      <c r="B148" s="1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</row>
    <row r="149" spans="1:16" ht="14.25" customHeight="1" x14ac:dyDescent="0.15">
      <c r="A149" s="1"/>
      <c r="B149" s="1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</row>
    <row r="150" spans="1:16" ht="14.25" customHeight="1" x14ac:dyDescent="0.15">
      <c r="A150" s="1"/>
      <c r="B150" s="1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</row>
    <row r="151" spans="1:16" ht="14.25" customHeight="1" x14ac:dyDescent="0.15">
      <c r="A151" s="1"/>
      <c r="B151" s="1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</row>
    <row r="152" spans="1:16" ht="14.25" customHeight="1" x14ac:dyDescent="0.15">
      <c r="A152" s="1"/>
      <c r="B152" s="1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</row>
    <row r="153" spans="1:16" ht="14.25" customHeight="1" x14ac:dyDescent="0.15">
      <c r="A153" s="1"/>
      <c r="B153" s="1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</row>
    <row r="154" spans="1:16" ht="14.25" customHeight="1" x14ac:dyDescent="0.15">
      <c r="A154" s="1"/>
      <c r="B154" s="1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</row>
    <row r="155" spans="1:16" ht="14.25" customHeight="1" x14ac:dyDescent="0.15">
      <c r="A155" s="1"/>
      <c r="B155" s="1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</row>
    <row r="156" spans="1:16" ht="14.25" customHeight="1" x14ac:dyDescent="0.15">
      <c r="A156" s="1"/>
      <c r="B156" s="1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</row>
    <row r="157" spans="1:16" ht="14.25" customHeight="1" x14ac:dyDescent="0.15">
      <c r="A157" s="1"/>
      <c r="B157" s="1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</row>
    <row r="158" spans="1:16" ht="14.25" customHeight="1" x14ac:dyDescent="0.15">
      <c r="A158" s="1"/>
      <c r="B158" s="1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</row>
    <row r="159" spans="1:16" ht="14.25" customHeight="1" x14ac:dyDescent="0.15">
      <c r="A159" s="1"/>
      <c r="B159" s="1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</row>
    <row r="160" spans="1:16" ht="14.25" customHeight="1" x14ac:dyDescent="0.15">
      <c r="A160" s="1"/>
      <c r="B160" s="1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</row>
    <row r="161" spans="1:16" ht="14.25" customHeight="1" x14ac:dyDescent="0.15">
      <c r="A161" s="1"/>
      <c r="B161" s="1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</row>
    <row r="162" spans="1:16" ht="14.25" customHeight="1" x14ac:dyDescent="0.15">
      <c r="A162" s="1"/>
      <c r="B162" s="1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</row>
    <row r="163" spans="1:16" ht="14.25" customHeight="1" x14ac:dyDescent="0.15">
      <c r="A163" s="1"/>
      <c r="B163" s="1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</row>
    <row r="164" spans="1:16" ht="14.25" customHeight="1" x14ac:dyDescent="0.15">
      <c r="A164" s="1"/>
      <c r="B164" s="1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</row>
    <row r="165" spans="1:16" ht="14.25" customHeight="1" x14ac:dyDescent="0.15">
      <c r="A165" s="1"/>
      <c r="B165" s="1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</row>
    <row r="166" spans="1:16" ht="14.25" customHeight="1" x14ac:dyDescent="0.15">
      <c r="A166" s="1"/>
      <c r="B166" s="1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</row>
    <row r="167" spans="1:16" ht="14.25" customHeight="1" x14ac:dyDescent="0.15">
      <c r="A167" s="1"/>
      <c r="B167" s="1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</row>
    <row r="168" spans="1:16" ht="14.25" customHeight="1" x14ac:dyDescent="0.15">
      <c r="A168" s="1"/>
      <c r="B168" s="1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</row>
    <row r="169" spans="1:16" ht="14.25" customHeight="1" x14ac:dyDescent="0.15">
      <c r="A169" s="1"/>
      <c r="B169" s="1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</row>
    <row r="170" spans="1:16" ht="14.25" customHeight="1" x14ac:dyDescent="0.15">
      <c r="A170" s="1"/>
      <c r="B170" s="1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</row>
    <row r="171" spans="1:16" ht="14.25" customHeight="1" x14ac:dyDescent="0.15">
      <c r="A171" s="1"/>
      <c r="B171" s="1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</row>
    <row r="172" spans="1:16" ht="14.25" customHeight="1" x14ac:dyDescent="0.15">
      <c r="A172" s="1"/>
      <c r="B172" s="1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</row>
    <row r="173" spans="1:16" ht="14.25" customHeight="1" x14ac:dyDescent="0.15">
      <c r="A173" s="1"/>
      <c r="B173" s="1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</row>
    <row r="174" spans="1:16" ht="14.25" customHeight="1" x14ac:dyDescent="0.15">
      <c r="A174" s="1"/>
      <c r="B174" s="1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</row>
    <row r="175" spans="1:16" ht="14.25" customHeight="1" x14ac:dyDescent="0.15">
      <c r="A175" s="1"/>
      <c r="B175" s="1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</row>
    <row r="176" spans="1:16" ht="14.25" customHeight="1" x14ac:dyDescent="0.15">
      <c r="A176" s="1"/>
      <c r="B176" s="1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</row>
    <row r="177" spans="1:16" ht="14.25" customHeight="1" x14ac:dyDescent="0.15">
      <c r="A177" s="1"/>
      <c r="B177" s="1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</row>
    <row r="178" spans="1:16" ht="14.25" customHeight="1" x14ac:dyDescent="0.15">
      <c r="A178" s="1"/>
      <c r="B178" s="1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</row>
    <row r="179" spans="1:16" ht="14.25" customHeight="1" x14ac:dyDescent="0.15">
      <c r="A179" s="1"/>
      <c r="B179" s="1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</row>
    <row r="180" spans="1:16" ht="14.25" customHeight="1" x14ac:dyDescent="0.15">
      <c r="A180" s="1"/>
      <c r="B180" s="1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</row>
    <row r="181" spans="1:16" ht="14.25" customHeight="1" x14ac:dyDescent="0.15">
      <c r="A181" s="1"/>
      <c r="B181" s="1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</row>
    <row r="182" spans="1:16" ht="14.25" customHeight="1" x14ac:dyDescent="0.15">
      <c r="A182" s="1"/>
      <c r="B182" s="1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</row>
    <row r="183" spans="1:16" ht="14.25" customHeight="1" x14ac:dyDescent="0.15">
      <c r="A183" s="1"/>
      <c r="B183" s="1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</row>
    <row r="184" spans="1:16" ht="14.25" customHeight="1" x14ac:dyDescent="0.15">
      <c r="A184" s="1"/>
      <c r="B184" s="1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</row>
    <row r="185" spans="1:16" ht="14.25" customHeight="1" x14ac:dyDescent="0.15">
      <c r="A185" s="1"/>
      <c r="B185" s="1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</row>
    <row r="186" spans="1:16" ht="14.25" customHeight="1" x14ac:dyDescent="0.15">
      <c r="A186" s="1"/>
      <c r="B186" s="1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</row>
    <row r="187" spans="1:16" ht="14.25" customHeight="1" x14ac:dyDescent="0.15">
      <c r="A187" s="1"/>
      <c r="B187" s="1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</row>
    <row r="188" spans="1:16" ht="14.25" customHeight="1" x14ac:dyDescent="0.15">
      <c r="A188" s="1"/>
      <c r="B188" s="1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</row>
    <row r="189" spans="1:16" ht="14.25" customHeight="1" x14ac:dyDescent="0.15">
      <c r="A189" s="1"/>
      <c r="B189" s="1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</row>
    <row r="190" spans="1:16" ht="14.25" customHeight="1" x14ac:dyDescent="0.15">
      <c r="A190" s="1"/>
      <c r="B190" s="1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</row>
    <row r="191" spans="1:16" ht="14.25" customHeight="1" x14ac:dyDescent="0.15">
      <c r="A191" s="1"/>
      <c r="B191" s="1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</row>
    <row r="192" spans="1:16" ht="14.25" customHeight="1" x14ac:dyDescent="0.15">
      <c r="A192" s="1"/>
      <c r="B192" s="1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</row>
    <row r="193" spans="1:16" ht="14.25" customHeight="1" x14ac:dyDescent="0.15">
      <c r="A193" s="1"/>
      <c r="B193" s="1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</row>
    <row r="194" spans="1:16" ht="14.25" customHeight="1" x14ac:dyDescent="0.15">
      <c r="A194" s="1"/>
      <c r="B194" s="1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</row>
    <row r="195" spans="1:16" ht="14.25" customHeight="1" x14ac:dyDescent="0.15">
      <c r="A195" s="1"/>
      <c r="B195" s="1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</row>
    <row r="196" spans="1:16" ht="14.25" customHeight="1" x14ac:dyDescent="0.15">
      <c r="A196" s="1"/>
      <c r="B196" s="1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</row>
    <row r="197" spans="1:16" ht="14.25" customHeight="1" x14ac:dyDescent="0.15">
      <c r="A197" s="1"/>
      <c r="B197" s="1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</row>
    <row r="198" spans="1:16" ht="14.25" customHeight="1" x14ac:dyDescent="0.15">
      <c r="A198" s="1"/>
      <c r="B198" s="1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</row>
    <row r="199" spans="1:16" ht="14.25" customHeight="1" x14ac:dyDescent="0.15">
      <c r="A199" s="1"/>
      <c r="B199" s="1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</row>
    <row r="200" spans="1:16" ht="14.25" customHeight="1" x14ac:dyDescent="0.15">
      <c r="A200" s="1"/>
      <c r="B200" s="1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</row>
    <row r="201" spans="1:16" ht="14.25" customHeight="1" x14ac:dyDescent="0.15">
      <c r="A201" s="1"/>
      <c r="B201" s="1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</row>
    <row r="202" spans="1:16" ht="14.25" customHeight="1" x14ac:dyDescent="0.15">
      <c r="A202" s="1"/>
      <c r="B202" s="1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</row>
    <row r="203" spans="1:16" ht="14.25" customHeight="1" x14ac:dyDescent="0.15">
      <c r="A203" s="1"/>
      <c r="B203" s="1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</row>
    <row r="204" spans="1:16" ht="14.25" customHeight="1" x14ac:dyDescent="0.15">
      <c r="A204" s="1"/>
      <c r="B204" s="1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</row>
    <row r="205" spans="1:16" ht="14.25" customHeight="1" x14ac:dyDescent="0.15">
      <c r="A205" s="1"/>
      <c r="B205" s="1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</row>
    <row r="206" spans="1:16" ht="14.25" customHeight="1" x14ac:dyDescent="0.15">
      <c r="A206" s="1"/>
      <c r="B206" s="1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</row>
    <row r="207" spans="1:16" ht="14.25" customHeight="1" x14ac:dyDescent="0.15">
      <c r="A207" s="1"/>
      <c r="B207" s="1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</row>
    <row r="208" spans="1:16" ht="14.25" customHeight="1" x14ac:dyDescent="0.15">
      <c r="A208" s="1"/>
      <c r="B208" s="1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</row>
    <row r="209" spans="1:16" ht="14.25" customHeight="1" x14ac:dyDescent="0.15">
      <c r="A209" s="1"/>
      <c r="B209" s="1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</row>
    <row r="210" spans="1:16" ht="14.25" customHeight="1" x14ac:dyDescent="0.15">
      <c r="A210" s="1"/>
      <c r="B210" s="1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</row>
    <row r="211" spans="1:16" ht="14.25" customHeight="1" x14ac:dyDescent="0.15">
      <c r="A211" s="1"/>
      <c r="B211" s="1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</row>
    <row r="212" spans="1:16" ht="14.25" customHeight="1" x14ac:dyDescent="0.15">
      <c r="A212" s="1"/>
      <c r="B212" s="1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</row>
    <row r="213" spans="1:16" ht="14.25" customHeight="1" x14ac:dyDescent="0.15">
      <c r="A213" s="1"/>
      <c r="B213" s="1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</row>
    <row r="214" spans="1:16" ht="14.25" customHeight="1" x14ac:dyDescent="0.15">
      <c r="A214" s="1"/>
      <c r="B214" s="1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</row>
    <row r="215" spans="1:16" ht="14.25" customHeight="1" x14ac:dyDescent="0.15">
      <c r="A215" s="1"/>
      <c r="B215" s="1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</row>
    <row r="216" spans="1:16" ht="14.25" customHeight="1" x14ac:dyDescent="0.15">
      <c r="A216" s="1"/>
      <c r="B216" s="1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</row>
    <row r="217" spans="1:16" ht="14.25" customHeight="1" x14ac:dyDescent="0.15">
      <c r="A217" s="1"/>
      <c r="B217" s="1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</row>
    <row r="218" spans="1:16" ht="14.25" customHeight="1" x14ac:dyDescent="0.15">
      <c r="A218" s="1"/>
      <c r="B218" s="1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</row>
    <row r="219" spans="1:16" ht="14.25" customHeight="1" x14ac:dyDescent="0.15">
      <c r="A219" s="1"/>
      <c r="B219" s="1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</row>
    <row r="220" spans="1:16" ht="14.25" customHeight="1" x14ac:dyDescent="0.15">
      <c r="A220" s="1"/>
      <c r="B220" s="1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</row>
    <row r="221" spans="1:16" ht="14.25" customHeight="1" x14ac:dyDescent="0.15">
      <c r="A221" s="1"/>
      <c r="B221" s="1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</row>
    <row r="222" spans="1:16" ht="14.25" customHeight="1" x14ac:dyDescent="0.15">
      <c r="A222" s="1"/>
      <c r="B222" s="1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</row>
    <row r="223" spans="1:16" ht="14.25" customHeight="1" x14ac:dyDescent="0.15">
      <c r="A223" s="1"/>
      <c r="B223" s="1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</row>
    <row r="224" spans="1:16" ht="14.25" customHeight="1" x14ac:dyDescent="0.15">
      <c r="A224" s="1"/>
      <c r="B224" s="1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</row>
    <row r="225" spans="1:16" ht="14.25" customHeight="1" x14ac:dyDescent="0.15">
      <c r="A225" s="1"/>
      <c r="B225" s="1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</row>
    <row r="226" spans="1:16" ht="14.25" customHeight="1" x14ac:dyDescent="0.15">
      <c r="A226" s="1"/>
      <c r="B226" s="1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</row>
    <row r="227" spans="1:16" ht="14.25" customHeight="1" x14ac:dyDescent="0.15">
      <c r="A227" s="1"/>
      <c r="B227" s="1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</row>
    <row r="228" spans="1:16" ht="14.25" customHeight="1" x14ac:dyDescent="0.15">
      <c r="A228" s="1"/>
      <c r="B228" s="1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</row>
    <row r="229" spans="1:16" ht="14.25" customHeight="1" x14ac:dyDescent="0.15">
      <c r="A229" s="1"/>
      <c r="B229" s="1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</row>
    <row r="230" spans="1:16" ht="14.25" customHeight="1" x14ac:dyDescent="0.15">
      <c r="A230" s="1"/>
      <c r="B230" s="1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</row>
    <row r="231" spans="1:16" ht="14.25" customHeight="1" x14ac:dyDescent="0.15">
      <c r="A231" s="1"/>
      <c r="B231" s="1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</row>
    <row r="232" spans="1:16" ht="14.25" customHeight="1" x14ac:dyDescent="0.15">
      <c r="A232" s="1"/>
      <c r="B232" s="1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</row>
    <row r="233" spans="1:16" ht="14.25" customHeight="1" x14ac:dyDescent="0.15">
      <c r="A233" s="1"/>
      <c r="B233" s="1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</row>
    <row r="234" spans="1:16" ht="14.25" customHeight="1" x14ac:dyDescent="0.15">
      <c r="A234" s="1"/>
      <c r="B234" s="1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</row>
    <row r="235" spans="1:16" ht="14.25" customHeight="1" x14ac:dyDescent="0.15">
      <c r="A235" s="1"/>
      <c r="B235" s="1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</row>
    <row r="236" spans="1:16" ht="14.25" customHeight="1" x14ac:dyDescent="0.15">
      <c r="A236" s="1"/>
      <c r="B236" s="1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</row>
    <row r="237" spans="1:16" ht="14.25" customHeight="1" x14ac:dyDescent="0.15">
      <c r="A237" s="1"/>
      <c r="B237" s="1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</row>
    <row r="238" spans="1:16" ht="14.25" customHeight="1" x14ac:dyDescent="0.15">
      <c r="A238" s="1"/>
      <c r="B238" s="1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</row>
    <row r="239" spans="1:16" ht="14.25" customHeight="1" x14ac:dyDescent="0.15">
      <c r="A239" s="1"/>
      <c r="B239" s="1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</row>
    <row r="240" spans="1:16" ht="14.25" customHeight="1" x14ac:dyDescent="0.15">
      <c r="A240" s="1"/>
      <c r="B240" s="1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</row>
    <row r="241" spans="1:16" ht="14.25" customHeight="1" x14ac:dyDescent="0.15">
      <c r="A241" s="1"/>
      <c r="B241" s="1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</row>
    <row r="242" spans="1:16" ht="14.25" customHeight="1" x14ac:dyDescent="0.15">
      <c r="A242" s="1"/>
      <c r="B242" s="1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</row>
    <row r="243" spans="1:16" ht="14.25" customHeight="1" x14ac:dyDescent="0.15">
      <c r="A243" s="1"/>
      <c r="B243" s="1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</row>
    <row r="244" spans="1:16" ht="14.25" customHeight="1" x14ac:dyDescent="0.15">
      <c r="A244" s="1"/>
      <c r="B244" s="1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</row>
    <row r="245" spans="1:16" ht="14.25" customHeight="1" x14ac:dyDescent="0.15">
      <c r="A245" s="1"/>
      <c r="B245" s="1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</row>
    <row r="246" spans="1:16" ht="14.25" customHeight="1" x14ac:dyDescent="0.15">
      <c r="A246" s="1"/>
      <c r="B246" s="1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</row>
    <row r="247" spans="1:16" ht="14.25" customHeight="1" x14ac:dyDescent="0.15">
      <c r="A247" s="1"/>
      <c r="B247" s="1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</row>
    <row r="248" spans="1:16" ht="14.25" customHeight="1" x14ac:dyDescent="0.15">
      <c r="A248" s="1"/>
      <c r="B248" s="1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</row>
    <row r="249" spans="1:16" ht="14.25" customHeight="1" x14ac:dyDescent="0.15">
      <c r="A249" s="1"/>
      <c r="B249" s="1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</row>
    <row r="250" spans="1:16" ht="14.25" customHeight="1" x14ac:dyDescent="0.15">
      <c r="A250" s="1"/>
      <c r="B250" s="1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</row>
    <row r="251" spans="1:16" ht="14.25" customHeight="1" x14ac:dyDescent="0.15">
      <c r="A251" s="1"/>
      <c r="B251" s="1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</row>
    <row r="252" spans="1:16" ht="14.25" customHeight="1" x14ac:dyDescent="0.15">
      <c r="A252" s="1"/>
      <c r="B252" s="1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</row>
    <row r="253" spans="1:16" ht="14.25" customHeight="1" x14ac:dyDescent="0.15">
      <c r="A253" s="1"/>
      <c r="B253" s="1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</row>
    <row r="254" spans="1:16" ht="14.25" customHeight="1" x14ac:dyDescent="0.15">
      <c r="A254" s="1"/>
      <c r="B254" s="1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</row>
    <row r="255" spans="1:16" ht="14.25" customHeight="1" x14ac:dyDescent="0.15">
      <c r="A255" s="1"/>
      <c r="B255" s="1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</row>
    <row r="256" spans="1:16" ht="14.25" customHeight="1" x14ac:dyDescent="0.15">
      <c r="A256" s="1"/>
      <c r="B256" s="1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</row>
    <row r="257" spans="1:16" ht="14.25" customHeight="1" x14ac:dyDescent="0.15">
      <c r="A257" s="1"/>
      <c r="B257" s="1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</row>
    <row r="258" spans="1:16" ht="14.25" customHeight="1" x14ac:dyDescent="0.15">
      <c r="A258" s="1"/>
      <c r="B258" s="1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</row>
    <row r="259" spans="1:16" ht="14.25" customHeight="1" x14ac:dyDescent="0.15">
      <c r="A259" s="1"/>
      <c r="B259" s="1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</row>
    <row r="260" spans="1:16" ht="14.25" customHeight="1" x14ac:dyDescent="0.15">
      <c r="A260" s="1"/>
      <c r="B260" s="1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</row>
    <row r="261" spans="1:16" ht="14.25" customHeight="1" x14ac:dyDescent="0.15">
      <c r="A261" s="1"/>
      <c r="B261" s="1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</row>
    <row r="262" spans="1:16" ht="14.25" customHeight="1" x14ac:dyDescent="0.15">
      <c r="A262" s="1"/>
      <c r="B262" s="1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</row>
    <row r="263" spans="1:16" ht="14.25" customHeight="1" x14ac:dyDescent="0.15">
      <c r="A263" s="1"/>
      <c r="B263" s="1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</row>
    <row r="264" spans="1:16" ht="14.25" customHeight="1" x14ac:dyDescent="0.15">
      <c r="A264" s="1"/>
      <c r="B264" s="1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</row>
    <row r="265" spans="1:16" ht="14.25" customHeight="1" x14ac:dyDescent="0.15">
      <c r="A265" s="1"/>
      <c r="B265" s="1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</row>
    <row r="266" spans="1:16" ht="14.25" customHeight="1" x14ac:dyDescent="0.15">
      <c r="A266" s="1"/>
      <c r="B266" s="1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</row>
    <row r="267" spans="1:16" ht="14.25" customHeight="1" x14ac:dyDescent="0.15">
      <c r="A267" s="1"/>
      <c r="B267" s="1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</row>
    <row r="268" spans="1:16" ht="14.25" customHeight="1" x14ac:dyDescent="0.15">
      <c r="A268" s="1"/>
      <c r="B268" s="1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</row>
    <row r="269" spans="1:16" ht="14.25" customHeight="1" x14ac:dyDescent="0.15">
      <c r="A269" s="1"/>
      <c r="B269" s="1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</row>
    <row r="270" spans="1:16" ht="14.25" customHeight="1" x14ac:dyDescent="0.15">
      <c r="A270" s="1"/>
      <c r="B270" s="1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</row>
    <row r="271" spans="1:16" ht="14.25" customHeight="1" x14ac:dyDescent="0.15">
      <c r="A271" s="1"/>
      <c r="B271" s="1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</row>
    <row r="272" spans="1:16" ht="14.25" customHeight="1" x14ac:dyDescent="0.15">
      <c r="A272" s="1"/>
      <c r="B272" s="1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</row>
    <row r="273" spans="1:16" ht="14.25" customHeight="1" x14ac:dyDescent="0.15">
      <c r="A273" s="1"/>
      <c r="B273" s="1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</row>
    <row r="274" spans="1:16" ht="14.25" customHeight="1" x14ac:dyDescent="0.15">
      <c r="A274" s="1"/>
      <c r="B274" s="1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</row>
    <row r="275" spans="1:16" ht="14.25" customHeight="1" x14ac:dyDescent="0.15">
      <c r="A275" s="1"/>
      <c r="B275" s="1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</row>
    <row r="276" spans="1:16" ht="14.25" customHeight="1" x14ac:dyDescent="0.15">
      <c r="A276" s="1"/>
      <c r="B276" s="1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</row>
    <row r="277" spans="1:16" ht="14.25" customHeight="1" x14ac:dyDescent="0.15">
      <c r="A277" s="1"/>
      <c r="B277" s="1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</row>
    <row r="278" spans="1:16" ht="14.25" customHeight="1" x14ac:dyDescent="0.15">
      <c r="A278" s="1"/>
      <c r="B278" s="1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</row>
    <row r="279" spans="1:16" ht="14.25" customHeight="1" x14ac:dyDescent="0.15">
      <c r="A279" s="1"/>
      <c r="B279" s="1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</row>
    <row r="280" spans="1:16" ht="14.25" customHeight="1" x14ac:dyDescent="0.15">
      <c r="A280" s="1"/>
      <c r="B280" s="1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</row>
    <row r="281" spans="1:16" ht="14.25" customHeight="1" x14ac:dyDescent="0.15">
      <c r="A281" s="1"/>
      <c r="B281" s="1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</row>
    <row r="282" spans="1:16" ht="14.25" customHeight="1" x14ac:dyDescent="0.15">
      <c r="A282" s="1"/>
      <c r="B282" s="1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</row>
    <row r="283" spans="1:16" ht="14.25" customHeight="1" x14ac:dyDescent="0.15">
      <c r="A283" s="1"/>
      <c r="B283" s="1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</row>
    <row r="284" spans="1:16" ht="14.25" customHeight="1" x14ac:dyDescent="0.15">
      <c r="A284" s="1"/>
      <c r="B284" s="1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</row>
    <row r="285" spans="1:16" ht="14.25" customHeight="1" x14ac:dyDescent="0.15">
      <c r="A285" s="1"/>
      <c r="B285" s="1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</row>
    <row r="286" spans="1:16" ht="14.25" customHeight="1" x14ac:dyDescent="0.15">
      <c r="A286" s="1"/>
      <c r="B286" s="1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</row>
    <row r="287" spans="1:16" ht="14.25" customHeight="1" x14ac:dyDescent="0.15">
      <c r="A287" s="1"/>
      <c r="B287" s="1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</row>
    <row r="288" spans="1:16" ht="14.25" customHeight="1" x14ac:dyDescent="0.15">
      <c r="A288" s="1"/>
      <c r="B288" s="1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</row>
    <row r="289" spans="1:16" ht="14.25" customHeight="1" x14ac:dyDescent="0.15">
      <c r="A289" s="1"/>
      <c r="B289" s="1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</row>
    <row r="290" spans="1:16" ht="14.25" customHeight="1" x14ac:dyDescent="0.15">
      <c r="A290" s="1"/>
      <c r="B290" s="1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</row>
    <row r="291" spans="1:16" ht="14.25" customHeight="1" x14ac:dyDescent="0.15">
      <c r="A291" s="1"/>
      <c r="B291" s="1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</row>
    <row r="292" spans="1:16" ht="14.25" customHeight="1" x14ac:dyDescent="0.15">
      <c r="A292" s="1"/>
      <c r="B292" s="1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</row>
    <row r="293" spans="1:16" ht="14.25" customHeight="1" x14ac:dyDescent="0.15">
      <c r="A293" s="1"/>
      <c r="B293" s="1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</row>
    <row r="294" spans="1:16" ht="14.25" customHeight="1" x14ac:dyDescent="0.15">
      <c r="A294" s="1"/>
      <c r="B294" s="1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</row>
    <row r="295" spans="1:16" ht="14.25" customHeight="1" x14ac:dyDescent="0.15">
      <c r="A295" s="1"/>
      <c r="B295" s="1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</row>
    <row r="296" spans="1:16" ht="14.25" customHeight="1" x14ac:dyDescent="0.15">
      <c r="A296" s="1"/>
      <c r="B296" s="1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</row>
    <row r="297" spans="1:16" ht="14.25" customHeight="1" x14ac:dyDescent="0.15">
      <c r="A297" s="1"/>
      <c r="B297" s="1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</row>
    <row r="298" spans="1:16" ht="14.25" customHeight="1" x14ac:dyDescent="0.15">
      <c r="A298" s="1"/>
      <c r="B298" s="1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</row>
    <row r="299" spans="1:16" ht="14.25" customHeight="1" x14ac:dyDescent="0.15">
      <c r="A299" s="1"/>
      <c r="B299" s="1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</row>
    <row r="300" spans="1:16" ht="14.25" customHeight="1" x14ac:dyDescent="0.15">
      <c r="A300" s="1"/>
      <c r="B300" s="1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</row>
    <row r="301" spans="1:16" ht="14.25" customHeight="1" x14ac:dyDescent="0.15">
      <c r="A301" s="1"/>
      <c r="B301" s="1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</row>
    <row r="302" spans="1:16" ht="14.25" customHeight="1" x14ac:dyDescent="0.15">
      <c r="A302" s="1"/>
      <c r="B302" s="1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</row>
    <row r="303" spans="1:16" ht="14.25" customHeight="1" x14ac:dyDescent="0.15">
      <c r="A303" s="1"/>
      <c r="B303" s="1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</row>
    <row r="304" spans="1:16" ht="14.25" customHeight="1" x14ac:dyDescent="0.15">
      <c r="A304" s="1"/>
      <c r="B304" s="1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</row>
    <row r="305" spans="1:16" ht="14.25" customHeight="1" x14ac:dyDescent="0.15">
      <c r="A305" s="1"/>
      <c r="B305" s="1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</row>
    <row r="306" spans="1:16" ht="14.25" customHeight="1" x14ac:dyDescent="0.15">
      <c r="A306" s="1"/>
      <c r="B306" s="1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</row>
    <row r="307" spans="1:16" ht="14.25" customHeight="1" x14ac:dyDescent="0.15">
      <c r="A307" s="1"/>
      <c r="B307" s="1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</row>
    <row r="308" spans="1:16" ht="14.25" customHeight="1" x14ac:dyDescent="0.15">
      <c r="A308" s="1"/>
      <c r="B308" s="1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</row>
    <row r="309" spans="1:16" ht="14.25" customHeight="1" x14ac:dyDescent="0.15">
      <c r="A309" s="1"/>
      <c r="B309" s="1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</row>
    <row r="310" spans="1:16" ht="14.25" customHeight="1" x14ac:dyDescent="0.15">
      <c r="A310" s="1"/>
      <c r="B310" s="1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</row>
    <row r="311" spans="1:16" ht="14.25" customHeight="1" x14ac:dyDescent="0.15">
      <c r="A311" s="1"/>
      <c r="B311" s="1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</row>
    <row r="312" spans="1:16" ht="14.25" customHeight="1" x14ac:dyDescent="0.15">
      <c r="A312" s="1"/>
      <c r="B312" s="1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</row>
    <row r="313" spans="1:16" ht="14.25" customHeight="1" x14ac:dyDescent="0.15">
      <c r="A313" s="1"/>
      <c r="B313" s="1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</row>
    <row r="314" spans="1:16" ht="14.25" customHeight="1" x14ac:dyDescent="0.15">
      <c r="A314" s="1"/>
      <c r="B314" s="1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</row>
    <row r="315" spans="1:16" ht="14.25" customHeight="1" x14ac:dyDescent="0.15">
      <c r="A315" s="1"/>
      <c r="B315" s="1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</row>
    <row r="316" spans="1:16" ht="14.25" customHeight="1" x14ac:dyDescent="0.15">
      <c r="A316" s="1"/>
      <c r="B316" s="1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</row>
    <row r="317" spans="1:16" ht="14.25" customHeight="1" x14ac:dyDescent="0.15">
      <c r="A317" s="1"/>
      <c r="B317" s="1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</row>
    <row r="318" spans="1:16" ht="14.25" customHeight="1" x14ac:dyDescent="0.15">
      <c r="A318" s="1"/>
      <c r="B318" s="1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</row>
    <row r="319" spans="1:16" ht="14.25" customHeight="1" x14ac:dyDescent="0.15">
      <c r="A319" s="1"/>
      <c r="B319" s="1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</row>
    <row r="320" spans="1:16" ht="14.25" customHeight="1" x14ac:dyDescent="0.15">
      <c r="A320" s="1"/>
      <c r="B320" s="1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</row>
    <row r="321" spans="1:16" ht="14.25" customHeight="1" x14ac:dyDescent="0.15">
      <c r="A321" s="1"/>
      <c r="B321" s="1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</row>
    <row r="322" spans="1:16" ht="14.25" customHeight="1" x14ac:dyDescent="0.15">
      <c r="A322" s="1"/>
      <c r="B322" s="1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</row>
    <row r="323" spans="1:16" ht="14.25" customHeight="1" x14ac:dyDescent="0.15">
      <c r="A323" s="1"/>
      <c r="B323" s="1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</row>
    <row r="324" spans="1:16" ht="14.25" customHeight="1" x14ac:dyDescent="0.15">
      <c r="A324" s="1"/>
      <c r="B324" s="1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</row>
    <row r="325" spans="1:16" ht="14.25" customHeight="1" x14ac:dyDescent="0.15">
      <c r="A325" s="1"/>
      <c r="B325" s="1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</row>
    <row r="326" spans="1:16" ht="14.25" customHeight="1" x14ac:dyDescent="0.15">
      <c r="A326" s="1"/>
      <c r="B326" s="1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</row>
    <row r="327" spans="1:16" ht="14.25" customHeight="1" x14ac:dyDescent="0.15">
      <c r="A327" s="1"/>
      <c r="B327" s="1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</row>
    <row r="328" spans="1:16" ht="14.25" customHeight="1" x14ac:dyDescent="0.15">
      <c r="A328" s="1"/>
      <c r="B328" s="1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</row>
    <row r="329" spans="1:16" ht="14.25" customHeight="1" x14ac:dyDescent="0.15">
      <c r="A329" s="1"/>
      <c r="B329" s="1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</row>
    <row r="330" spans="1:16" ht="14.25" customHeight="1" x14ac:dyDescent="0.15">
      <c r="A330" s="1"/>
      <c r="B330" s="1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</row>
    <row r="331" spans="1:16" ht="14.25" customHeight="1" x14ac:dyDescent="0.15">
      <c r="A331" s="1"/>
      <c r="B331" s="1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</row>
    <row r="332" spans="1:16" ht="14.25" customHeight="1" x14ac:dyDescent="0.15">
      <c r="A332" s="1"/>
      <c r="B332" s="1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</row>
    <row r="333" spans="1:16" ht="14.25" customHeight="1" x14ac:dyDescent="0.15">
      <c r="A333" s="1"/>
      <c r="B333" s="1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</row>
    <row r="334" spans="1:16" ht="14.25" customHeight="1" x14ac:dyDescent="0.15">
      <c r="A334" s="1"/>
      <c r="B334" s="1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</row>
    <row r="335" spans="1:16" ht="14.25" customHeight="1" x14ac:dyDescent="0.15">
      <c r="A335" s="1"/>
      <c r="B335" s="1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</row>
    <row r="336" spans="1:16" ht="14.25" customHeight="1" x14ac:dyDescent="0.15">
      <c r="A336" s="1"/>
      <c r="B336" s="1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</row>
    <row r="337" spans="1:16" ht="14.25" customHeight="1" x14ac:dyDescent="0.15">
      <c r="A337" s="1"/>
      <c r="B337" s="1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</row>
    <row r="338" spans="1:16" ht="14.25" customHeight="1" x14ac:dyDescent="0.15">
      <c r="A338" s="1"/>
      <c r="B338" s="1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</row>
    <row r="339" spans="1:16" ht="14.25" customHeight="1" x14ac:dyDescent="0.15">
      <c r="A339" s="1"/>
      <c r="B339" s="1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</row>
    <row r="340" spans="1:16" ht="14.25" customHeight="1" x14ac:dyDescent="0.15">
      <c r="A340" s="1"/>
      <c r="B340" s="1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</row>
    <row r="341" spans="1:16" ht="14.25" customHeight="1" x14ac:dyDescent="0.15">
      <c r="A341" s="1"/>
      <c r="B341" s="1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</row>
    <row r="342" spans="1:16" ht="14.25" customHeight="1" x14ac:dyDescent="0.15">
      <c r="A342" s="1"/>
      <c r="B342" s="1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</row>
    <row r="343" spans="1:16" ht="14.25" customHeight="1" x14ac:dyDescent="0.15">
      <c r="A343" s="1"/>
      <c r="B343" s="1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</row>
    <row r="344" spans="1:16" ht="14.25" customHeight="1" x14ac:dyDescent="0.15">
      <c r="A344" s="1"/>
      <c r="B344" s="1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</row>
    <row r="345" spans="1:16" ht="14.25" customHeight="1" x14ac:dyDescent="0.15">
      <c r="A345" s="1"/>
      <c r="B345" s="1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</row>
    <row r="346" spans="1:16" ht="14.25" customHeight="1" x14ac:dyDescent="0.15">
      <c r="A346" s="1"/>
      <c r="B346" s="1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</row>
    <row r="347" spans="1:16" ht="14.25" customHeight="1" x14ac:dyDescent="0.15">
      <c r="A347" s="1"/>
      <c r="B347" s="1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</row>
    <row r="348" spans="1:16" ht="14.25" customHeight="1" x14ac:dyDescent="0.15">
      <c r="A348" s="1"/>
      <c r="B348" s="1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</row>
    <row r="349" spans="1:16" ht="14.25" customHeight="1" x14ac:dyDescent="0.15">
      <c r="A349" s="1"/>
      <c r="B349" s="1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</row>
    <row r="350" spans="1:16" ht="14.25" customHeight="1" x14ac:dyDescent="0.15">
      <c r="A350" s="1"/>
      <c r="B350" s="1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</row>
    <row r="351" spans="1:16" ht="14.25" customHeight="1" x14ac:dyDescent="0.15">
      <c r="A351" s="1"/>
      <c r="B351" s="1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</row>
    <row r="352" spans="1:16" ht="14.25" customHeight="1" x14ac:dyDescent="0.15">
      <c r="A352" s="1"/>
      <c r="B352" s="1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</row>
    <row r="353" spans="1:16" ht="14.25" customHeight="1" x14ac:dyDescent="0.15">
      <c r="A353" s="1"/>
      <c r="B353" s="1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</row>
    <row r="354" spans="1:16" ht="14.25" customHeight="1" x14ac:dyDescent="0.15">
      <c r="A354" s="1"/>
      <c r="B354" s="1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</row>
    <row r="355" spans="1:16" ht="14.25" customHeight="1" x14ac:dyDescent="0.15">
      <c r="A355" s="1"/>
      <c r="B355" s="1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</row>
    <row r="356" spans="1:16" ht="14.25" customHeight="1" x14ac:dyDescent="0.15">
      <c r="A356" s="1"/>
      <c r="B356" s="1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</row>
    <row r="357" spans="1:16" ht="14.25" customHeight="1" x14ac:dyDescent="0.15">
      <c r="A357" s="1"/>
      <c r="B357" s="1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</row>
    <row r="358" spans="1:16" ht="14.25" customHeight="1" x14ac:dyDescent="0.15">
      <c r="A358" s="1"/>
      <c r="B358" s="1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</row>
    <row r="359" spans="1:16" ht="14.25" customHeight="1" x14ac:dyDescent="0.15">
      <c r="A359" s="1"/>
      <c r="B359" s="1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</row>
    <row r="360" spans="1:16" ht="14.25" customHeight="1" x14ac:dyDescent="0.15">
      <c r="A360" s="1"/>
      <c r="B360" s="1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</row>
    <row r="361" spans="1:16" ht="14.25" customHeight="1" x14ac:dyDescent="0.15">
      <c r="A361" s="1"/>
      <c r="B361" s="1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</row>
    <row r="362" spans="1:16" ht="14.25" customHeight="1" x14ac:dyDescent="0.15">
      <c r="A362" s="1"/>
      <c r="B362" s="1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</row>
    <row r="363" spans="1:16" ht="14.25" customHeight="1" x14ac:dyDescent="0.15">
      <c r="A363" s="1"/>
      <c r="B363" s="1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</row>
    <row r="364" spans="1:16" ht="14.25" customHeight="1" x14ac:dyDescent="0.15">
      <c r="A364" s="1"/>
      <c r="B364" s="1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</row>
    <row r="365" spans="1:16" ht="14.25" customHeight="1" x14ac:dyDescent="0.15">
      <c r="A365" s="1"/>
      <c r="B365" s="1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</row>
    <row r="366" spans="1:16" ht="14.25" customHeight="1" x14ac:dyDescent="0.15">
      <c r="A366" s="1"/>
      <c r="B366" s="1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</row>
    <row r="367" spans="1:16" ht="14.25" customHeight="1" x14ac:dyDescent="0.15">
      <c r="A367" s="1"/>
      <c r="B367" s="1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</row>
    <row r="368" spans="1:16" ht="14.25" customHeight="1" x14ac:dyDescent="0.15">
      <c r="A368" s="1"/>
      <c r="B368" s="1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</row>
    <row r="369" spans="1:16" ht="14.25" customHeight="1" x14ac:dyDescent="0.15">
      <c r="A369" s="1"/>
      <c r="B369" s="1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</row>
    <row r="370" spans="1:16" ht="14.25" customHeight="1" x14ac:dyDescent="0.15">
      <c r="A370" s="1"/>
      <c r="B370" s="1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</row>
    <row r="371" spans="1:16" ht="14.25" customHeight="1" x14ac:dyDescent="0.15">
      <c r="A371" s="1"/>
      <c r="B371" s="1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</row>
    <row r="372" spans="1:16" ht="14.25" customHeight="1" x14ac:dyDescent="0.15">
      <c r="A372" s="1"/>
      <c r="B372" s="1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</row>
    <row r="373" spans="1:16" ht="14.25" customHeight="1" x14ac:dyDescent="0.15">
      <c r="A373" s="1"/>
      <c r="B373" s="1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</row>
    <row r="374" spans="1:16" ht="14.25" customHeight="1" x14ac:dyDescent="0.15">
      <c r="A374" s="1"/>
      <c r="B374" s="1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</row>
    <row r="375" spans="1:16" ht="14.25" customHeight="1" x14ac:dyDescent="0.15">
      <c r="A375" s="1"/>
      <c r="B375" s="1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</row>
    <row r="376" spans="1:16" ht="14.25" customHeight="1" x14ac:dyDescent="0.15">
      <c r="A376" s="1"/>
      <c r="B376" s="1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</row>
    <row r="377" spans="1:16" ht="14.25" customHeight="1" x14ac:dyDescent="0.15">
      <c r="A377" s="1"/>
      <c r="B377" s="1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</row>
    <row r="378" spans="1:16" ht="14.25" customHeight="1" x14ac:dyDescent="0.15">
      <c r="A378" s="1"/>
      <c r="B378" s="1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</row>
    <row r="379" spans="1:16" ht="14.25" customHeight="1" x14ac:dyDescent="0.15">
      <c r="A379" s="1"/>
      <c r="B379" s="1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</row>
    <row r="380" spans="1:16" ht="14.25" customHeight="1" x14ac:dyDescent="0.15">
      <c r="A380" s="1"/>
      <c r="B380" s="1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</row>
    <row r="381" spans="1:16" ht="14.25" customHeight="1" x14ac:dyDescent="0.15">
      <c r="A381" s="1"/>
      <c r="B381" s="1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</row>
    <row r="382" spans="1:16" ht="14.25" customHeight="1" x14ac:dyDescent="0.15">
      <c r="A382" s="1"/>
      <c r="B382" s="1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</row>
    <row r="383" spans="1:16" ht="14.25" customHeight="1" x14ac:dyDescent="0.15">
      <c r="A383" s="1"/>
      <c r="B383" s="1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</row>
    <row r="384" spans="1:16" ht="14.25" customHeight="1" x14ac:dyDescent="0.15">
      <c r="A384" s="1"/>
      <c r="B384" s="1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</row>
    <row r="385" spans="1:16" ht="14.25" customHeight="1" x14ac:dyDescent="0.15">
      <c r="A385" s="1"/>
      <c r="B385" s="1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</row>
    <row r="386" spans="1:16" ht="14.25" customHeight="1" x14ac:dyDescent="0.15">
      <c r="A386" s="1"/>
      <c r="B386" s="1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</row>
    <row r="387" spans="1:16" ht="14.25" customHeight="1" x14ac:dyDescent="0.15">
      <c r="A387" s="1"/>
      <c r="B387" s="1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</row>
    <row r="388" spans="1:16" ht="14.25" customHeight="1" x14ac:dyDescent="0.15">
      <c r="A388" s="1"/>
      <c r="B388" s="1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</row>
    <row r="389" spans="1:16" ht="14.25" customHeight="1" x14ac:dyDescent="0.15">
      <c r="A389" s="1"/>
      <c r="B389" s="1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</row>
    <row r="390" spans="1:16" ht="14.25" customHeight="1" x14ac:dyDescent="0.15">
      <c r="A390" s="1"/>
      <c r="B390" s="1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</row>
    <row r="391" spans="1:16" ht="14.25" customHeight="1" x14ac:dyDescent="0.15">
      <c r="A391" s="1"/>
      <c r="B391" s="1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</row>
    <row r="392" spans="1:16" ht="14.25" customHeight="1" x14ac:dyDescent="0.15">
      <c r="A392" s="1"/>
      <c r="B392" s="1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</row>
    <row r="393" spans="1:16" ht="14.25" customHeight="1" x14ac:dyDescent="0.15">
      <c r="A393" s="1"/>
      <c r="B393" s="1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</row>
    <row r="394" spans="1:16" ht="14.25" customHeight="1" x14ac:dyDescent="0.15">
      <c r="A394" s="1"/>
      <c r="B394" s="1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</row>
    <row r="395" spans="1:16" ht="14.25" customHeight="1" x14ac:dyDescent="0.15">
      <c r="A395" s="1"/>
      <c r="B395" s="1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</row>
    <row r="396" spans="1:16" ht="14.25" customHeight="1" x14ac:dyDescent="0.15">
      <c r="A396" s="1"/>
      <c r="B396" s="1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</row>
    <row r="397" spans="1:16" ht="14.25" customHeight="1" x14ac:dyDescent="0.15">
      <c r="A397" s="1"/>
      <c r="B397" s="1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</row>
    <row r="398" spans="1:16" ht="14.25" customHeight="1" x14ac:dyDescent="0.15">
      <c r="A398" s="1"/>
      <c r="B398" s="1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</row>
    <row r="399" spans="1:16" ht="14.25" customHeight="1" x14ac:dyDescent="0.15">
      <c r="A399" s="1"/>
      <c r="B399" s="1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</row>
    <row r="400" spans="1:16" ht="14.25" customHeight="1" x14ac:dyDescent="0.15">
      <c r="A400" s="1"/>
      <c r="B400" s="1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</row>
    <row r="401" spans="1:16" ht="14.25" customHeight="1" x14ac:dyDescent="0.15">
      <c r="A401" s="1"/>
      <c r="B401" s="1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</row>
    <row r="402" spans="1:16" ht="14.25" customHeight="1" x14ac:dyDescent="0.15">
      <c r="A402" s="1"/>
      <c r="B402" s="1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</row>
    <row r="403" spans="1:16" ht="14.25" customHeight="1" x14ac:dyDescent="0.15">
      <c r="A403" s="1"/>
      <c r="B403" s="1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</row>
    <row r="404" spans="1:16" ht="14.25" customHeight="1" x14ac:dyDescent="0.15">
      <c r="A404" s="1"/>
      <c r="B404" s="1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</row>
    <row r="405" spans="1:16" ht="14.25" customHeight="1" x14ac:dyDescent="0.15">
      <c r="A405" s="1"/>
      <c r="B405" s="1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</row>
    <row r="406" spans="1:16" ht="14.25" customHeight="1" x14ac:dyDescent="0.15">
      <c r="A406" s="1"/>
      <c r="B406" s="1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</row>
    <row r="407" spans="1:16" ht="14.25" customHeight="1" x14ac:dyDescent="0.15">
      <c r="A407" s="1"/>
      <c r="B407" s="1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</row>
    <row r="408" spans="1:16" ht="14.25" customHeight="1" x14ac:dyDescent="0.15">
      <c r="A408" s="1"/>
      <c r="B408" s="1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</row>
    <row r="409" spans="1:16" ht="14.25" customHeight="1" x14ac:dyDescent="0.15">
      <c r="A409" s="1"/>
      <c r="B409" s="1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</row>
    <row r="410" spans="1:16" ht="14.25" customHeight="1" x14ac:dyDescent="0.15">
      <c r="A410" s="1"/>
      <c r="B410" s="1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</row>
    <row r="411" spans="1:16" ht="14.25" customHeight="1" x14ac:dyDescent="0.15">
      <c r="A411" s="1"/>
      <c r="B411" s="1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</row>
    <row r="412" spans="1:16" ht="14.25" customHeight="1" x14ac:dyDescent="0.15">
      <c r="A412" s="1"/>
      <c r="B412" s="1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</row>
    <row r="413" spans="1:16" ht="14.25" customHeight="1" x14ac:dyDescent="0.15">
      <c r="A413" s="1"/>
      <c r="B413" s="1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</row>
    <row r="414" spans="1:16" ht="14.25" customHeight="1" x14ac:dyDescent="0.15">
      <c r="A414" s="1"/>
      <c r="B414" s="1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</row>
    <row r="415" spans="1:16" ht="14.25" customHeight="1" x14ac:dyDescent="0.15">
      <c r="A415" s="1"/>
      <c r="B415" s="1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</row>
    <row r="416" spans="1:16" ht="14.25" customHeight="1" x14ac:dyDescent="0.15">
      <c r="A416" s="1"/>
      <c r="B416" s="1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</row>
    <row r="417" spans="1:16" ht="14.25" customHeight="1" x14ac:dyDescent="0.15">
      <c r="A417" s="1"/>
      <c r="B417" s="1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</row>
    <row r="418" spans="1:16" ht="14.25" customHeight="1" x14ac:dyDescent="0.15">
      <c r="A418" s="1"/>
      <c r="B418" s="1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</row>
    <row r="419" spans="1:16" ht="14.25" customHeight="1" x14ac:dyDescent="0.15">
      <c r="A419" s="1"/>
      <c r="B419" s="1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</row>
    <row r="420" spans="1:16" ht="14.25" customHeight="1" x14ac:dyDescent="0.15">
      <c r="A420" s="1"/>
      <c r="B420" s="1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</row>
    <row r="421" spans="1:16" ht="14.25" customHeight="1" x14ac:dyDescent="0.15">
      <c r="A421" s="1"/>
      <c r="B421" s="1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</row>
    <row r="422" spans="1:16" ht="14.25" customHeight="1" x14ac:dyDescent="0.15">
      <c r="A422" s="1"/>
      <c r="B422" s="1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</row>
    <row r="423" spans="1:16" ht="14.25" customHeight="1" x14ac:dyDescent="0.15">
      <c r="A423" s="1"/>
      <c r="B423" s="1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</row>
    <row r="424" spans="1:16" ht="14.25" customHeight="1" x14ac:dyDescent="0.15">
      <c r="A424" s="1"/>
      <c r="B424" s="1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</row>
    <row r="425" spans="1:16" ht="14.25" customHeight="1" x14ac:dyDescent="0.15">
      <c r="A425" s="1"/>
      <c r="B425" s="1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</row>
    <row r="426" spans="1:16" ht="14.25" customHeight="1" x14ac:dyDescent="0.15">
      <c r="A426" s="1"/>
      <c r="B426" s="1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</row>
    <row r="427" spans="1:16" ht="14.25" customHeight="1" x14ac:dyDescent="0.15">
      <c r="A427" s="1"/>
      <c r="B427" s="1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</row>
    <row r="428" spans="1:16" ht="14.25" customHeight="1" x14ac:dyDescent="0.15">
      <c r="A428" s="1"/>
      <c r="B428" s="1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</row>
    <row r="429" spans="1:16" ht="14.25" customHeight="1" x14ac:dyDescent="0.15">
      <c r="A429" s="1"/>
      <c r="B429" s="1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</row>
    <row r="430" spans="1:16" ht="14.25" customHeight="1" x14ac:dyDescent="0.15">
      <c r="A430" s="1"/>
      <c r="B430" s="1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</row>
    <row r="431" spans="1:16" ht="14.25" customHeight="1" x14ac:dyDescent="0.15">
      <c r="A431" s="1"/>
      <c r="B431" s="1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</row>
    <row r="432" spans="1:16" ht="14.25" customHeight="1" x14ac:dyDescent="0.15">
      <c r="A432" s="1"/>
      <c r="B432" s="1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</row>
    <row r="433" spans="1:16" ht="14.25" customHeight="1" x14ac:dyDescent="0.15">
      <c r="A433" s="1"/>
      <c r="B433" s="1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</row>
    <row r="434" spans="1:16" ht="14.25" customHeight="1" x14ac:dyDescent="0.15">
      <c r="A434" s="1"/>
      <c r="B434" s="1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</row>
    <row r="435" spans="1:16" ht="14.25" customHeight="1" x14ac:dyDescent="0.15">
      <c r="A435" s="1"/>
      <c r="B435" s="1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</row>
    <row r="436" spans="1:16" ht="14.25" customHeight="1" x14ac:dyDescent="0.15">
      <c r="A436" s="1"/>
      <c r="B436" s="1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</row>
    <row r="437" spans="1:16" ht="14.25" customHeight="1" x14ac:dyDescent="0.15">
      <c r="A437" s="1"/>
      <c r="B437" s="1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</row>
    <row r="438" spans="1:16" ht="14.25" customHeight="1" x14ac:dyDescent="0.15">
      <c r="A438" s="1"/>
      <c r="B438" s="1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</row>
    <row r="439" spans="1:16" ht="14.25" customHeight="1" x14ac:dyDescent="0.15">
      <c r="A439" s="1"/>
      <c r="B439" s="1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</row>
    <row r="440" spans="1:16" ht="14.25" customHeight="1" x14ac:dyDescent="0.15">
      <c r="A440" s="1"/>
      <c r="B440" s="1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</row>
    <row r="441" spans="1:16" ht="14.25" customHeight="1" x14ac:dyDescent="0.15">
      <c r="A441" s="1"/>
      <c r="B441" s="1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</row>
    <row r="442" spans="1:16" ht="14.25" customHeight="1" x14ac:dyDescent="0.15">
      <c r="A442" s="1"/>
      <c r="B442" s="1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</row>
    <row r="443" spans="1:16" ht="14.25" customHeight="1" x14ac:dyDescent="0.15">
      <c r="A443" s="1"/>
      <c r="B443" s="1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</row>
    <row r="444" spans="1:16" ht="14.25" customHeight="1" x14ac:dyDescent="0.15">
      <c r="A444" s="1"/>
      <c r="B444" s="1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</row>
    <row r="445" spans="1:16" ht="14.25" customHeight="1" x14ac:dyDescent="0.15">
      <c r="A445" s="1"/>
      <c r="B445" s="1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</row>
    <row r="446" spans="1:16" ht="14.25" customHeight="1" x14ac:dyDescent="0.15">
      <c r="A446" s="1"/>
      <c r="B446" s="1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</row>
    <row r="447" spans="1:16" ht="14.25" customHeight="1" x14ac:dyDescent="0.15">
      <c r="A447" s="1"/>
      <c r="B447" s="1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</row>
    <row r="448" spans="1:16" ht="14.25" customHeight="1" x14ac:dyDescent="0.15">
      <c r="A448" s="1"/>
      <c r="B448" s="1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</row>
    <row r="449" spans="1:16" ht="14.25" customHeight="1" x14ac:dyDescent="0.15">
      <c r="A449" s="1"/>
      <c r="B449" s="1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</row>
    <row r="450" spans="1:16" ht="14.25" customHeight="1" x14ac:dyDescent="0.15">
      <c r="A450" s="1"/>
      <c r="B450" s="1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</row>
    <row r="451" spans="1:16" ht="14.25" customHeight="1" x14ac:dyDescent="0.15">
      <c r="A451" s="1"/>
      <c r="B451" s="1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</row>
    <row r="452" spans="1:16" ht="14.25" customHeight="1" x14ac:dyDescent="0.15">
      <c r="A452" s="1"/>
      <c r="B452" s="1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</row>
    <row r="453" spans="1:16" ht="14.25" customHeight="1" x14ac:dyDescent="0.15">
      <c r="A453" s="1"/>
      <c r="B453" s="1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</row>
    <row r="454" spans="1:16" ht="14.25" customHeight="1" x14ac:dyDescent="0.15">
      <c r="A454" s="1"/>
      <c r="B454" s="1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</row>
    <row r="455" spans="1:16" ht="14.25" customHeight="1" x14ac:dyDescent="0.15">
      <c r="A455" s="1"/>
      <c r="B455" s="1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</row>
    <row r="456" spans="1:16" ht="14.25" customHeight="1" x14ac:dyDescent="0.15">
      <c r="A456" s="1"/>
      <c r="B456" s="1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</row>
    <row r="457" spans="1:16" ht="14.25" customHeight="1" x14ac:dyDescent="0.15">
      <c r="A457" s="1"/>
      <c r="B457" s="1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</row>
    <row r="458" spans="1:16" ht="14.25" customHeight="1" x14ac:dyDescent="0.15">
      <c r="A458" s="1"/>
      <c r="B458" s="1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</row>
    <row r="459" spans="1:16" ht="14.25" customHeight="1" x14ac:dyDescent="0.15">
      <c r="A459" s="1"/>
      <c r="B459" s="1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</row>
    <row r="460" spans="1:16" ht="14.25" customHeight="1" x14ac:dyDescent="0.15">
      <c r="A460" s="1"/>
      <c r="B460" s="1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</row>
    <row r="461" spans="1:16" ht="14.25" customHeight="1" x14ac:dyDescent="0.15">
      <c r="A461" s="1"/>
      <c r="B461" s="1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</row>
    <row r="462" spans="1:16" ht="14.25" customHeight="1" x14ac:dyDescent="0.15">
      <c r="A462" s="1"/>
      <c r="B462" s="1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</row>
    <row r="463" spans="1:16" ht="14.25" customHeight="1" x14ac:dyDescent="0.15">
      <c r="A463" s="1"/>
      <c r="B463" s="1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</row>
    <row r="464" spans="1:16" ht="14.25" customHeight="1" x14ac:dyDescent="0.15">
      <c r="A464" s="1"/>
      <c r="B464" s="1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</row>
    <row r="465" spans="1:16" ht="14.25" customHeight="1" x14ac:dyDescent="0.15">
      <c r="A465" s="1"/>
      <c r="B465" s="1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</row>
    <row r="466" spans="1:16" ht="14.25" customHeight="1" x14ac:dyDescent="0.15">
      <c r="A466" s="1"/>
      <c r="B466" s="1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</row>
    <row r="467" spans="1:16" ht="14.25" customHeight="1" x14ac:dyDescent="0.15">
      <c r="A467" s="1"/>
      <c r="B467" s="1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</row>
    <row r="468" spans="1:16" ht="14.25" customHeight="1" x14ac:dyDescent="0.15">
      <c r="A468" s="1"/>
      <c r="B468" s="1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</row>
    <row r="469" spans="1:16" ht="14.25" customHeight="1" x14ac:dyDescent="0.15">
      <c r="A469" s="1"/>
      <c r="B469" s="1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</row>
    <row r="470" spans="1:16" ht="14.25" customHeight="1" x14ac:dyDescent="0.15">
      <c r="A470" s="1"/>
      <c r="B470" s="1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</row>
    <row r="471" spans="1:16" ht="14.25" customHeight="1" x14ac:dyDescent="0.15">
      <c r="A471" s="1"/>
      <c r="B471" s="1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</row>
    <row r="472" spans="1:16" ht="14.25" customHeight="1" x14ac:dyDescent="0.15">
      <c r="A472" s="1"/>
      <c r="B472" s="1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</row>
    <row r="473" spans="1:16" ht="14.25" customHeight="1" x14ac:dyDescent="0.15">
      <c r="A473" s="1"/>
      <c r="B473" s="1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</row>
    <row r="474" spans="1:16" ht="14.25" customHeight="1" x14ac:dyDescent="0.15">
      <c r="A474" s="1"/>
      <c r="B474" s="1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</row>
    <row r="475" spans="1:16" ht="14.25" customHeight="1" x14ac:dyDescent="0.15">
      <c r="A475" s="1"/>
      <c r="B475" s="1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</row>
    <row r="476" spans="1:16" ht="14.25" customHeight="1" x14ac:dyDescent="0.15">
      <c r="A476" s="1"/>
      <c r="B476" s="1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</row>
    <row r="477" spans="1:16" ht="14.25" customHeight="1" x14ac:dyDescent="0.15">
      <c r="A477" s="1"/>
      <c r="B477" s="1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</row>
    <row r="478" spans="1:16" ht="14.25" customHeight="1" x14ac:dyDescent="0.15">
      <c r="A478" s="1"/>
      <c r="B478" s="1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</row>
    <row r="479" spans="1:16" ht="14.25" customHeight="1" x14ac:dyDescent="0.15">
      <c r="A479" s="1"/>
      <c r="B479" s="1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</row>
    <row r="480" spans="1:16" ht="14.25" customHeight="1" x14ac:dyDescent="0.15">
      <c r="A480" s="1"/>
      <c r="B480" s="1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</row>
    <row r="481" spans="1:16" ht="14.25" customHeight="1" x14ac:dyDescent="0.15">
      <c r="A481" s="1"/>
      <c r="B481" s="1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</row>
    <row r="482" spans="1:16" ht="14.25" customHeight="1" x14ac:dyDescent="0.15">
      <c r="A482" s="1"/>
      <c r="B482" s="1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</row>
    <row r="483" spans="1:16" ht="14.25" customHeight="1" x14ac:dyDescent="0.15">
      <c r="A483" s="1"/>
      <c r="B483" s="1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</row>
    <row r="484" spans="1:16" ht="14.25" customHeight="1" x14ac:dyDescent="0.15">
      <c r="A484" s="1"/>
      <c r="B484" s="1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</row>
    <row r="485" spans="1:16" ht="14.25" customHeight="1" x14ac:dyDescent="0.15">
      <c r="A485" s="1"/>
      <c r="B485" s="1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</row>
    <row r="486" spans="1:16" ht="14.25" customHeight="1" x14ac:dyDescent="0.15">
      <c r="A486" s="1"/>
      <c r="B486" s="1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</row>
    <row r="487" spans="1:16" ht="14.25" customHeight="1" x14ac:dyDescent="0.15">
      <c r="A487" s="1"/>
      <c r="B487" s="1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</row>
    <row r="488" spans="1:16" ht="14.25" customHeight="1" x14ac:dyDescent="0.15">
      <c r="A488" s="1"/>
      <c r="B488" s="1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</row>
    <row r="489" spans="1:16" ht="14.25" customHeight="1" x14ac:dyDescent="0.15">
      <c r="A489" s="1"/>
      <c r="B489" s="1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</row>
    <row r="490" spans="1:16" ht="14.25" customHeight="1" x14ac:dyDescent="0.15">
      <c r="A490" s="1"/>
      <c r="B490" s="1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</row>
    <row r="491" spans="1:16" ht="14.25" customHeight="1" x14ac:dyDescent="0.15">
      <c r="A491" s="1"/>
      <c r="B491" s="1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</row>
    <row r="492" spans="1:16" ht="14.25" customHeight="1" x14ac:dyDescent="0.15">
      <c r="A492" s="1"/>
      <c r="B492" s="1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</row>
    <row r="493" spans="1:16" ht="14.25" customHeight="1" x14ac:dyDescent="0.15">
      <c r="A493" s="1"/>
      <c r="B493" s="1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</row>
    <row r="494" spans="1:16" ht="14.25" customHeight="1" x14ac:dyDescent="0.15">
      <c r="A494" s="1"/>
      <c r="B494" s="1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</row>
    <row r="495" spans="1:16" ht="14.25" customHeight="1" x14ac:dyDescent="0.15">
      <c r="A495" s="1"/>
      <c r="B495" s="1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</row>
    <row r="496" spans="1:16" ht="14.25" customHeight="1" x14ac:dyDescent="0.15">
      <c r="A496" s="1"/>
      <c r="B496" s="1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</row>
    <row r="497" spans="1:16" ht="14.25" customHeight="1" x14ac:dyDescent="0.15">
      <c r="A497" s="1"/>
      <c r="B497" s="1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</row>
    <row r="498" spans="1:16" ht="14.25" customHeight="1" x14ac:dyDescent="0.15">
      <c r="A498" s="1"/>
      <c r="B498" s="1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</row>
    <row r="499" spans="1:16" ht="14.25" customHeight="1" x14ac:dyDescent="0.15">
      <c r="A499" s="1"/>
      <c r="B499" s="1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</row>
    <row r="500" spans="1:16" ht="14.25" customHeight="1" x14ac:dyDescent="0.15">
      <c r="A500" s="1"/>
      <c r="B500" s="1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</row>
    <row r="501" spans="1:16" ht="14.25" customHeight="1" x14ac:dyDescent="0.15">
      <c r="A501" s="1"/>
      <c r="B501" s="1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</row>
    <row r="502" spans="1:16" ht="14.25" customHeight="1" x14ac:dyDescent="0.15">
      <c r="A502" s="1"/>
      <c r="B502" s="1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</row>
    <row r="503" spans="1:16" ht="14.25" customHeight="1" x14ac:dyDescent="0.15">
      <c r="A503" s="1"/>
      <c r="B503" s="1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</row>
    <row r="504" spans="1:16" ht="14.25" customHeight="1" x14ac:dyDescent="0.15">
      <c r="A504" s="1"/>
      <c r="B504" s="1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</row>
    <row r="505" spans="1:16" ht="14.25" customHeight="1" x14ac:dyDescent="0.15">
      <c r="A505" s="1"/>
      <c r="B505" s="1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</row>
    <row r="506" spans="1:16" ht="14.25" customHeight="1" x14ac:dyDescent="0.15">
      <c r="A506" s="1"/>
      <c r="B506" s="1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</row>
    <row r="507" spans="1:16" ht="14.25" customHeight="1" x14ac:dyDescent="0.15">
      <c r="A507" s="1"/>
      <c r="B507" s="1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</row>
    <row r="508" spans="1:16" ht="14.25" customHeight="1" x14ac:dyDescent="0.15">
      <c r="A508" s="1"/>
      <c r="B508" s="1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</row>
    <row r="509" spans="1:16" ht="14.25" customHeight="1" x14ac:dyDescent="0.15">
      <c r="A509" s="1"/>
      <c r="B509" s="1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</row>
    <row r="510" spans="1:16" ht="14.25" customHeight="1" x14ac:dyDescent="0.15">
      <c r="A510" s="1"/>
      <c r="B510" s="1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</row>
    <row r="511" spans="1:16" ht="14.25" customHeight="1" x14ac:dyDescent="0.15">
      <c r="A511" s="1"/>
      <c r="B511" s="1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</row>
    <row r="512" spans="1:16" ht="14.25" customHeight="1" x14ac:dyDescent="0.15">
      <c r="A512" s="1"/>
      <c r="B512" s="1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</row>
    <row r="513" spans="1:16" ht="14.25" customHeight="1" x14ac:dyDescent="0.15">
      <c r="A513" s="1"/>
      <c r="B513" s="1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</row>
    <row r="514" spans="1:16" ht="14.25" customHeight="1" x14ac:dyDescent="0.15">
      <c r="A514" s="1"/>
      <c r="B514" s="1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</row>
    <row r="515" spans="1:16" ht="14.25" customHeight="1" x14ac:dyDescent="0.15">
      <c r="A515" s="1"/>
      <c r="B515" s="1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</row>
    <row r="516" spans="1:16" ht="14.25" customHeight="1" x14ac:dyDescent="0.15">
      <c r="A516" s="1"/>
      <c r="B516" s="1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</row>
    <row r="517" spans="1:16" ht="14.25" customHeight="1" x14ac:dyDescent="0.15">
      <c r="A517" s="1"/>
      <c r="B517" s="1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</row>
    <row r="518" spans="1:16" ht="14.25" customHeight="1" x14ac:dyDescent="0.15">
      <c r="A518" s="1"/>
      <c r="B518" s="1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</row>
    <row r="519" spans="1:16" ht="14.25" customHeight="1" x14ac:dyDescent="0.15">
      <c r="A519" s="1"/>
      <c r="B519" s="1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</row>
    <row r="520" spans="1:16" ht="14.25" customHeight="1" x14ac:dyDescent="0.15">
      <c r="A520" s="1"/>
      <c r="B520" s="1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</row>
    <row r="521" spans="1:16" ht="14.25" customHeight="1" x14ac:dyDescent="0.15">
      <c r="A521" s="1"/>
      <c r="B521" s="1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</row>
    <row r="522" spans="1:16" ht="14.25" customHeight="1" x14ac:dyDescent="0.15">
      <c r="A522" s="1"/>
      <c r="B522" s="1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</row>
    <row r="523" spans="1:16" ht="14.25" customHeight="1" x14ac:dyDescent="0.15">
      <c r="A523" s="1"/>
      <c r="B523" s="1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</row>
    <row r="524" spans="1:16" ht="14.25" customHeight="1" x14ac:dyDescent="0.15">
      <c r="A524" s="1"/>
      <c r="B524" s="1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</row>
    <row r="525" spans="1:16" ht="14.25" customHeight="1" x14ac:dyDescent="0.15">
      <c r="A525" s="1"/>
      <c r="B525" s="1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</row>
    <row r="526" spans="1:16" ht="14.25" customHeight="1" x14ac:dyDescent="0.15">
      <c r="A526" s="1"/>
      <c r="B526" s="1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</row>
    <row r="527" spans="1:16" ht="14.25" customHeight="1" x14ac:dyDescent="0.15">
      <c r="A527" s="1"/>
      <c r="B527" s="1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</row>
    <row r="528" spans="1:16" ht="14.25" customHeight="1" x14ac:dyDescent="0.15">
      <c r="A528" s="1"/>
      <c r="B528" s="1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</row>
    <row r="529" spans="1:16" ht="14.25" customHeight="1" x14ac:dyDescent="0.15">
      <c r="A529" s="1"/>
      <c r="B529" s="1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</row>
    <row r="530" spans="1:16" ht="14.25" customHeight="1" x14ac:dyDescent="0.15">
      <c r="A530" s="1"/>
      <c r="B530" s="1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</row>
    <row r="531" spans="1:16" ht="14.25" customHeight="1" x14ac:dyDescent="0.15">
      <c r="A531" s="1"/>
      <c r="B531" s="1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</row>
    <row r="532" spans="1:16" ht="14.25" customHeight="1" x14ac:dyDescent="0.15">
      <c r="A532" s="1"/>
      <c r="B532" s="1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</row>
    <row r="533" spans="1:16" ht="14.25" customHeight="1" x14ac:dyDescent="0.15">
      <c r="A533" s="1"/>
      <c r="B533" s="1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</row>
    <row r="534" spans="1:16" ht="14.25" customHeight="1" x14ac:dyDescent="0.15">
      <c r="A534" s="1"/>
      <c r="B534" s="1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</row>
    <row r="535" spans="1:16" ht="14.25" customHeight="1" x14ac:dyDescent="0.15">
      <c r="A535" s="1"/>
      <c r="B535" s="1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</row>
    <row r="536" spans="1:16" ht="14.25" customHeight="1" x14ac:dyDescent="0.15">
      <c r="A536" s="1"/>
      <c r="B536" s="1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</row>
    <row r="537" spans="1:16" ht="14.25" customHeight="1" x14ac:dyDescent="0.15">
      <c r="A537" s="1"/>
      <c r="B537" s="1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</row>
    <row r="538" spans="1:16" ht="14.25" customHeight="1" x14ac:dyDescent="0.15">
      <c r="A538" s="1"/>
      <c r="B538" s="1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</row>
    <row r="539" spans="1:16" ht="14.25" customHeight="1" x14ac:dyDescent="0.15">
      <c r="A539" s="1"/>
      <c r="B539" s="1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</row>
    <row r="540" spans="1:16" ht="14.25" customHeight="1" x14ac:dyDescent="0.15">
      <c r="A540" s="1"/>
      <c r="B540" s="1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</row>
    <row r="541" spans="1:16" ht="14.25" customHeight="1" x14ac:dyDescent="0.15">
      <c r="A541" s="1"/>
      <c r="B541" s="1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</row>
    <row r="542" spans="1:16" ht="14.25" customHeight="1" x14ac:dyDescent="0.15">
      <c r="A542" s="1"/>
      <c r="B542" s="1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</row>
    <row r="543" spans="1:16" ht="14.25" customHeight="1" x14ac:dyDescent="0.15">
      <c r="A543" s="1"/>
      <c r="B543" s="1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</row>
    <row r="544" spans="1:16" ht="14.25" customHeight="1" x14ac:dyDescent="0.15">
      <c r="A544" s="1"/>
      <c r="B544" s="1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</row>
    <row r="545" spans="1:16" ht="14.25" customHeight="1" x14ac:dyDescent="0.15">
      <c r="A545" s="1"/>
      <c r="B545" s="1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</row>
    <row r="546" spans="1:16" ht="14.25" customHeight="1" x14ac:dyDescent="0.15">
      <c r="A546" s="1"/>
      <c r="B546" s="1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</row>
    <row r="547" spans="1:16" ht="14.25" customHeight="1" x14ac:dyDescent="0.15">
      <c r="A547" s="1"/>
      <c r="B547" s="1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</row>
    <row r="548" spans="1:16" ht="14.25" customHeight="1" x14ac:dyDescent="0.15">
      <c r="A548" s="1"/>
      <c r="B548" s="1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</row>
    <row r="549" spans="1:16" ht="14.25" customHeight="1" x14ac:dyDescent="0.15">
      <c r="A549" s="1"/>
      <c r="B549" s="1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</row>
    <row r="550" spans="1:16" ht="14.25" customHeight="1" x14ac:dyDescent="0.15">
      <c r="A550" s="1"/>
      <c r="B550" s="1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</row>
    <row r="551" spans="1:16" ht="14.25" customHeight="1" x14ac:dyDescent="0.15">
      <c r="A551" s="1"/>
      <c r="B551" s="1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</row>
    <row r="552" spans="1:16" ht="14.25" customHeight="1" x14ac:dyDescent="0.15">
      <c r="A552" s="1"/>
      <c r="B552" s="1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</row>
    <row r="553" spans="1:16" ht="14.25" customHeight="1" x14ac:dyDescent="0.15">
      <c r="A553" s="1"/>
      <c r="B553" s="1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</row>
    <row r="554" spans="1:16" ht="14.25" customHeight="1" x14ac:dyDescent="0.15">
      <c r="A554" s="1"/>
      <c r="B554" s="1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</row>
    <row r="555" spans="1:16" ht="14.25" customHeight="1" x14ac:dyDescent="0.15">
      <c r="A555" s="1"/>
      <c r="B555" s="1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</row>
    <row r="556" spans="1:16" ht="14.25" customHeight="1" x14ac:dyDescent="0.15">
      <c r="A556" s="1"/>
      <c r="B556" s="1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</row>
    <row r="557" spans="1:16" ht="14.25" customHeight="1" x14ac:dyDescent="0.15">
      <c r="A557" s="1"/>
      <c r="B557" s="1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</row>
    <row r="558" spans="1:16" ht="14.25" customHeight="1" x14ac:dyDescent="0.15">
      <c r="A558" s="1"/>
      <c r="B558" s="1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</row>
    <row r="559" spans="1:16" ht="14.25" customHeight="1" x14ac:dyDescent="0.15">
      <c r="A559" s="1"/>
      <c r="B559" s="1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</row>
    <row r="560" spans="1:16" ht="14.25" customHeight="1" x14ac:dyDescent="0.15">
      <c r="A560" s="1"/>
      <c r="B560" s="1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</row>
    <row r="561" spans="1:16" ht="14.25" customHeight="1" x14ac:dyDescent="0.15">
      <c r="A561" s="1"/>
      <c r="B561" s="1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</row>
    <row r="562" spans="1:16" ht="14.25" customHeight="1" x14ac:dyDescent="0.15">
      <c r="A562" s="1"/>
      <c r="B562" s="1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</row>
    <row r="563" spans="1:16" ht="14.25" customHeight="1" x14ac:dyDescent="0.15">
      <c r="A563" s="1"/>
      <c r="B563" s="1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</row>
    <row r="564" spans="1:16" ht="14.25" customHeight="1" x14ac:dyDescent="0.15">
      <c r="A564" s="1"/>
      <c r="B564" s="1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</row>
    <row r="565" spans="1:16" ht="14.25" customHeight="1" x14ac:dyDescent="0.15">
      <c r="A565" s="1"/>
      <c r="B565" s="1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</row>
    <row r="566" spans="1:16" ht="14.25" customHeight="1" x14ac:dyDescent="0.15">
      <c r="A566" s="1"/>
      <c r="B566" s="1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</row>
    <row r="567" spans="1:16" ht="14.25" customHeight="1" x14ac:dyDescent="0.15">
      <c r="A567" s="1"/>
      <c r="B567" s="1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</row>
    <row r="568" spans="1:16" ht="14.25" customHeight="1" x14ac:dyDescent="0.15">
      <c r="A568" s="1"/>
      <c r="B568" s="1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</row>
    <row r="569" spans="1:16" ht="14.25" customHeight="1" x14ac:dyDescent="0.15">
      <c r="A569" s="1"/>
      <c r="B569" s="1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</row>
    <row r="570" spans="1:16" ht="14.25" customHeight="1" x14ac:dyDescent="0.15">
      <c r="A570" s="1"/>
      <c r="B570" s="1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</row>
    <row r="571" spans="1:16" ht="14.25" customHeight="1" x14ac:dyDescent="0.15">
      <c r="A571" s="1"/>
      <c r="B571" s="1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</row>
    <row r="572" spans="1:16" ht="14.25" customHeight="1" x14ac:dyDescent="0.15">
      <c r="A572" s="1"/>
      <c r="B572" s="1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</row>
    <row r="573" spans="1:16" ht="14.25" customHeight="1" x14ac:dyDescent="0.15">
      <c r="A573" s="1"/>
      <c r="B573" s="1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</row>
    <row r="574" spans="1:16" ht="14.25" customHeight="1" x14ac:dyDescent="0.15">
      <c r="A574" s="1"/>
      <c r="B574" s="1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</row>
    <row r="575" spans="1:16" ht="14.25" customHeight="1" x14ac:dyDescent="0.15">
      <c r="A575" s="1"/>
      <c r="B575" s="1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</row>
    <row r="576" spans="1:16" ht="14.25" customHeight="1" x14ac:dyDescent="0.15">
      <c r="A576" s="1"/>
      <c r="B576" s="1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</row>
    <row r="577" spans="1:16" ht="14.25" customHeight="1" x14ac:dyDescent="0.15">
      <c r="A577" s="1"/>
      <c r="B577" s="1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</row>
    <row r="578" spans="1:16" ht="14.25" customHeight="1" x14ac:dyDescent="0.15">
      <c r="A578" s="1"/>
      <c r="B578" s="1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</row>
    <row r="579" spans="1:16" ht="14.25" customHeight="1" x14ac:dyDescent="0.15">
      <c r="A579" s="1"/>
      <c r="B579" s="1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</row>
    <row r="580" spans="1:16" ht="14.25" customHeight="1" x14ac:dyDescent="0.15">
      <c r="A580" s="1"/>
      <c r="B580" s="1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</row>
    <row r="581" spans="1:16" ht="14.25" customHeight="1" x14ac:dyDescent="0.15">
      <c r="A581" s="1"/>
      <c r="B581" s="1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</row>
    <row r="582" spans="1:16" ht="14.25" customHeight="1" x14ac:dyDescent="0.15">
      <c r="A582" s="1"/>
      <c r="B582" s="1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</row>
    <row r="583" spans="1:16" ht="14.25" customHeight="1" x14ac:dyDescent="0.15">
      <c r="A583" s="1"/>
      <c r="B583" s="1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</row>
    <row r="584" spans="1:16" ht="14.25" customHeight="1" x14ac:dyDescent="0.15">
      <c r="A584" s="1"/>
      <c r="B584" s="1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</row>
    <row r="585" spans="1:16" ht="14.25" customHeight="1" x14ac:dyDescent="0.15">
      <c r="A585" s="1"/>
      <c r="B585" s="1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</row>
    <row r="586" spans="1:16" ht="14.25" customHeight="1" x14ac:dyDescent="0.15">
      <c r="A586" s="1"/>
      <c r="B586" s="1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</row>
    <row r="587" spans="1:16" ht="14.25" customHeight="1" x14ac:dyDescent="0.15">
      <c r="A587" s="1"/>
      <c r="B587" s="1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</row>
    <row r="588" spans="1:16" ht="14.25" customHeight="1" x14ac:dyDescent="0.15">
      <c r="A588" s="1"/>
      <c r="B588" s="1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</row>
    <row r="589" spans="1:16" ht="14.25" customHeight="1" x14ac:dyDescent="0.15">
      <c r="A589" s="1"/>
      <c r="B589" s="1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</row>
    <row r="590" spans="1:16" ht="14.25" customHeight="1" x14ac:dyDescent="0.15">
      <c r="A590" s="1"/>
      <c r="B590" s="1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</row>
    <row r="591" spans="1:16" ht="14.25" customHeight="1" x14ac:dyDescent="0.15">
      <c r="A591" s="1"/>
      <c r="B591" s="1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</row>
    <row r="592" spans="1:16" ht="14.25" customHeight="1" x14ac:dyDescent="0.15">
      <c r="A592" s="1"/>
      <c r="B592" s="1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</row>
    <row r="593" spans="1:16" ht="14.25" customHeight="1" x14ac:dyDescent="0.15">
      <c r="A593" s="1"/>
      <c r="B593" s="1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</row>
    <row r="594" spans="1:16" ht="14.25" customHeight="1" x14ac:dyDescent="0.15">
      <c r="A594" s="1"/>
      <c r="B594" s="1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</row>
    <row r="595" spans="1:16" ht="14.25" customHeight="1" x14ac:dyDescent="0.15">
      <c r="A595" s="1"/>
      <c r="B595" s="1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</row>
    <row r="596" spans="1:16" ht="14.25" customHeight="1" x14ac:dyDescent="0.15">
      <c r="A596" s="1"/>
      <c r="B596" s="1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</row>
    <row r="597" spans="1:16" ht="14.25" customHeight="1" x14ac:dyDescent="0.15">
      <c r="A597" s="1"/>
      <c r="B597" s="1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</row>
    <row r="598" spans="1:16" ht="14.25" customHeight="1" x14ac:dyDescent="0.15">
      <c r="A598" s="1"/>
      <c r="B598" s="1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</row>
    <row r="599" spans="1:16" ht="14.25" customHeight="1" x14ac:dyDescent="0.15">
      <c r="A599" s="1"/>
      <c r="B599" s="1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</row>
    <row r="600" spans="1:16" ht="14.25" customHeight="1" x14ac:dyDescent="0.15">
      <c r="A600" s="1"/>
      <c r="B600" s="1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</row>
    <row r="601" spans="1:16" ht="14.25" customHeight="1" x14ac:dyDescent="0.15">
      <c r="A601" s="1"/>
      <c r="B601" s="1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</row>
    <row r="602" spans="1:16" ht="14.25" customHeight="1" x14ac:dyDescent="0.15">
      <c r="A602" s="1"/>
      <c r="B602" s="1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</row>
    <row r="603" spans="1:16" ht="14.25" customHeight="1" x14ac:dyDescent="0.15">
      <c r="A603" s="1"/>
      <c r="B603" s="1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</row>
    <row r="604" spans="1:16" ht="14.25" customHeight="1" x14ac:dyDescent="0.15">
      <c r="A604" s="1"/>
      <c r="B604" s="1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</row>
    <row r="605" spans="1:16" ht="14.25" customHeight="1" x14ac:dyDescent="0.15">
      <c r="A605" s="1"/>
      <c r="B605" s="1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</row>
    <row r="606" spans="1:16" ht="14.25" customHeight="1" x14ac:dyDescent="0.15">
      <c r="A606" s="1"/>
      <c r="B606" s="1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</row>
    <row r="607" spans="1:16" ht="14.25" customHeight="1" x14ac:dyDescent="0.15">
      <c r="A607" s="1"/>
      <c r="B607" s="1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</row>
    <row r="608" spans="1:16" ht="14.25" customHeight="1" x14ac:dyDescent="0.15">
      <c r="A608" s="1"/>
      <c r="B608" s="1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</row>
    <row r="609" spans="1:16" ht="14.25" customHeight="1" x14ac:dyDescent="0.15">
      <c r="A609" s="1"/>
      <c r="B609" s="1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</row>
    <row r="610" spans="1:16" ht="14.25" customHeight="1" x14ac:dyDescent="0.15">
      <c r="A610" s="1"/>
      <c r="B610" s="1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</row>
    <row r="611" spans="1:16" ht="14.25" customHeight="1" x14ac:dyDescent="0.15">
      <c r="A611" s="1"/>
      <c r="B611" s="1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</row>
    <row r="612" spans="1:16" ht="14.25" customHeight="1" x14ac:dyDescent="0.15">
      <c r="A612" s="1"/>
      <c r="B612" s="1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</row>
    <row r="613" spans="1:16" ht="14.25" customHeight="1" x14ac:dyDescent="0.15">
      <c r="A613" s="1"/>
      <c r="B613" s="1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</row>
    <row r="614" spans="1:16" ht="14.25" customHeight="1" x14ac:dyDescent="0.15">
      <c r="A614" s="1"/>
      <c r="B614" s="1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</row>
    <row r="615" spans="1:16" ht="14.25" customHeight="1" x14ac:dyDescent="0.15">
      <c r="A615" s="1"/>
      <c r="B615" s="1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</row>
    <row r="616" spans="1:16" ht="14.25" customHeight="1" x14ac:dyDescent="0.15">
      <c r="A616" s="1"/>
      <c r="B616" s="1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</row>
    <row r="617" spans="1:16" ht="14.25" customHeight="1" x14ac:dyDescent="0.15">
      <c r="A617" s="1"/>
      <c r="B617" s="1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</row>
    <row r="618" spans="1:16" ht="14.25" customHeight="1" x14ac:dyDescent="0.15">
      <c r="A618" s="1"/>
      <c r="B618" s="1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</row>
    <row r="619" spans="1:16" ht="14.25" customHeight="1" x14ac:dyDescent="0.15">
      <c r="A619" s="1"/>
      <c r="B619" s="1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</row>
    <row r="620" spans="1:16" ht="14.25" customHeight="1" x14ac:dyDescent="0.15">
      <c r="A620" s="1"/>
      <c r="B620" s="1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</row>
    <row r="621" spans="1:16" ht="14.25" customHeight="1" x14ac:dyDescent="0.15">
      <c r="A621" s="1"/>
      <c r="B621" s="1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</row>
    <row r="622" spans="1:16" ht="14.25" customHeight="1" x14ac:dyDescent="0.15">
      <c r="A622" s="1"/>
      <c r="B622" s="1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</row>
    <row r="623" spans="1:16" ht="14.25" customHeight="1" x14ac:dyDescent="0.15">
      <c r="A623" s="1"/>
      <c r="B623" s="1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</row>
    <row r="624" spans="1:16" ht="14.25" customHeight="1" x14ac:dyDescent="0.15">
      <c r="A624" s="1"/>
      <c r="B624" s="1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</row>
    <row r="625" spans="1:16" ht="14.25" customHeight="1" x14ac:dyDescent="0.15">
      <c r="A625" s="1"/>
      <c r="B625" s="1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</row>
    <row r="626" spans="1:16" ht="14.25" customHeight="1" x14ac:dyDescent="0.15">
      <c r="A626" s="1"/>
      <c r="B626" s="1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</row>
    <row r="627" spans="1:16" ht="14.25" customHeight="1" x14ac:dyDescent="0.15">
      <c r="A627" s="1"/>
      <c r="B627" s="1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</row>
    <row r="628" spans="1:16" ht="14.25" customHeight="1" x14ac:dyDescent="0.15">
      <c r="A628" s="1"/>
      <c r="B628" s="1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</row>
    <row r="629" spans="1:16" ht="14.25" customHeight="1" x14ac:dyDescent="0.15">
      <c r="A629" s="1"/>
      <c r="B629" s="1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</row>
    <row r="630" spans="1:16" ht="14.25" customHeight="1" x14ac:dyDescent="0.15">
      <c r="A630" s="1"/>
      <c r="B630" s="1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</row>
    <row r="631" spans="1:16" ht="14.25" customHeight="1" x14ac:dyDescent="0.15">
      <c r="A631" s="1"/>
      <c r="B631" s="1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</row>
    <row r="632" spans="1:16" ht="14.25" customHeight="1" x14ac:dyDescent="0.15">
      <c r="A632" s="1"/>
      <c r="B632" s="1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</row>
    <row r="633" spans="1:16" ht="14.25" customHeight="1" x14ac:dyDescent="0.15">
      <c r="A633" s="1"/>
      <c r="B633" s="1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</row>
    <row r="634" spans="1:16" ht="14.25" customHeight="1" x14ac:dyDescent="0.15">
      <c r="A634" s="1"/>
      <c r="B634" s="1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</row>
    <row r="635" spans="1:16" ht="14.25" customHeight="1" x14ac:dyDescent="0.15">
      <c r="A635" s="1"/>
      <c r="B635" s="1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</row>
    <row r="636" spans="1:16" ht="14.25" customHeight="1" x14ac:dyDescent="0.15">
      <c r="A636" s="1"/>
      <c r="B636" s="1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</row>
    <row r="637" spans="1:16" ht="14.25" customHeight="1" x14ac:dyDescent="0.15">
      <c r="A637" s="1"/>
      <c r="B637" s="1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</row>
    <row r="638" spans="1:16" ht="14.25" customHeight="1" x14ac:dyDescent="0.15">
      <c r="A638" s="1"/>
      <c r="B638" s="1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</row>
    <row r="639" spans="1:16" ht="14.25" customHeight="1" x14ac:dyDescent="0.15">
      <c r="A639" s="1"/>
      <c r="B639" s="1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</row>
    <row r="640" spans="1:16" ht="14.25" customHeight="1" x14ac:dyDescent="0.15">
      <c r="A640" s="1"/>
      <c r="B640" s="1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</row>
    <row r="641" spans="1:16" ht="14.25" customHeight="1" x14ac:dyDescent="0.15">
      <c r="A641" s="1"/>
      <c r="B641" s="1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</row>
    <row r="642" spans="1:16" ht="14.25" customHeight="1" x14ac:dyDescent="0.15">
      <c r="A642" s="1"/>
      <c r="B642" s="1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</row>
    <row r="643" spans="1:16" ht="14.25" customHeight="1" x14ac:dyDescent="0.15">
      <c r="A643" s="1"/>
      <c r="B643" s="1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</row>
    <row r="644" spans="1:16" ht="14.25" customHeight="1" x14ac:dyDescent="0.15">
      <c r="A644" s="1"/>
      <c r="B644" s="1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</row>
    <row r="645" spans="1:16" ht="14.25" customHeight="1" x14ac:dyDescent="0.15">
      <c r="A645" s="1"/>
      <c r="B645" s="1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</row>
    <row r="646" spans="1:16" ht="14.25" customHeight="1" x14ac:dyDescent="0.15">
      <c r="A646" s="1"/>
      <c r="B646" s="1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</row>
    <row r="647" spans="1:16" ht="14.25" customHeight="1" x14ac:dyDescent="0.15">
      <c r="A647" s="1"/>
      <c r="B647" s="1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</row>
    <row r="648" spans="1:16" ht="14.25" customHeight="1" x14ac:dyDescent="0.15">
      <c r="A648" s="1"/>
      <c r="B648" s="1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</row>
    <row r="649" spans="1:16" ht="14.25" customHeight="1" x14ac:dyDescent="0.15">
      <c r="A649" s="1"/>
      <c r="B649" s="1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</row>
    <row r="650" spans="1:16" ht="14.25" customHeight="1" x14ac:dyDescent="0.15">
      <c r="A650" s="1"/>
      <c r="B650" s="1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</row>
    <row r="651" spans="1:16" ht="14.25" customHeight="1" x14ac:dyDescent="0.15">
      <c r="A651" s="1"/>
      <c r="B651" s="1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</row>
    <row r="652" spans="1:16" ht="14.25" customHeight="1" x14ac:dyDescent="0.15">
      <c r="A652" s="1"/>
      <c r="B652" s="1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</row>
    <row r="653" spans="1:16" ht="14.25" customHeight="1" x14ac:dyDescent="0.15">
      <c r="A653" s="1"/>
      <c r="B653" s="1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</row>
    <row r="654" spans="1:16" ht="14.25" customHeight="1" x14ac:dyDescent="0.15">
      <c r="A654" s="1"/>
      <c r="B654" s="1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</row>
    <row r="655" spans="1:16" ht="14.25" customHeight="1" x14ac:dyDescent="0.15">
      <c r="A655" s="1"/>
      <c r="B655" s="1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</row>
    <row r="656" spans="1:16" ht="14.25" customHeight="1" x14ac:dyDescent="0.15">
      <c r="A656" s="1"/>
      <c r="B656" s="1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</row>
    <row r="657" spans="1:16" ht="14.25" customHeight="1" x14ac:dyDescent="0.15">
      <c r="A657" s="1"/>
      <c r="B657" s="1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</row>
    <row r="658" spans="1:16" ht="14.25" customHeight="1" x14ac:dyDescent="0.15">
      <c r="A658" s="1"/>
      <c r="B658" s="1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</row>
    <row r="659" spans="1:16" ht="14.25" customHeight="1" x14ac:dyDescent="0.15">
      <c r="A659" s="1"/>
      <c r="B659" s="1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</row>
    <row r="660" spans="1:16" ht="14.25" customHeight="1" x14ac:dyDescent="0.15">
      <c r="A660" s="1"/>
      <c r="B660" s="1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</row>
    <row r="661" spans="1:16" ht="14.25" customHeight="1" x14ac:dyDescent="0.15">
      <c r="A661" s="1"/>
      <c r="B661" s="1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</row>
    <row r="662" spans="1:16" ht="14.25" customHeight="1" x14ac:dyDescent="0.15">
      <c r="A662" s="1"/>
      <c r="B662" s="1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</row>
    <row r="663" spans="1:16" ht="14.25" customHeight="1" x14ac:dyDescent="0.15">
      <c r="A663" s="1"/>
      <c r="B663" s="1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</row>
    <row r="664" spans="1:16" ht="14.25" customHeight="1" x14ac:dyDescent="0.15">
      <c r="A664" s="1"/>
      <c r="B664" s="1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</row>
    <row r="665" spans="1:16" ht="14.25" customHeight="1" x14ac:dyDescent="0.15">
      <c r="A665" s="1"/>
      <c r="B665" s="1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</row>
    <row r="666" spans="1:16" ht="14.25" customHeight="1" x14ac:dyDescent="0.15">
      <c r="A666" s="1"/>
      <c r="B666" s="1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</row>
    <row r="667" spans="1:16" ht="14.25" customHeight="1" x14ac:dyDescent="0.15">
      <c r="A667" s="1"/>
      <c r="B667" s="1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</row>
    <row r="668" spans="1:16" ht="14.25" customHeight="1" x14ac:dyDescent="0.15">
      <c r="A668" s="1"/>
      <c r="B668" s="1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</row>
    <row r="669" spans="1:16" ht="14.25" customHeight="1" x14ac:dyDescent="0.15">
      <c r="A669" s="1"/>
      <c r="B669" s="1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</row>
    <row r="670" spans="1:16" ht="14.25" customHeight="1" x14ac:dyDescent="0.15">
      <c r="A670" s="1"/>
      <c r="B670" s="1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</row>
    <row r="671" spans="1:16" ht="14.25" customHeight="1" x14ac:dyDescent="0.15">
      <c r="A671" s="1"/>
      <c r="B671" s="1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</row>
    <row r="672" spans="1:16" ht="14.25" customHeight="1" x14ac:dyDescent="0.15">
      <c r="A672" s="1"/>
      <c r="B672" s="1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</row>
    <row r="673" spans="1:16" ht="14.25" customHeight="1" x14ac:dyDescent="0.15">
      <c r="A673" s="1"/>
      <c r="B673" s="1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</row>
    <row r="674" spans="1:16" ht="14.25" customHeight="1" x14ac:dyDescent="0.15">
      <c r="A674" s="1"/>
      <c r="B674" s="1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</row>
    <row r="675" spans="1:16" ht="14.25" customHeight="1" x14ac:dyDescent="0.15">
      <c r="A675" s="1"/>
      <c r="B675" s="1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</row>
    <row r="676" spans="1:16" ht="14.25" customHeight="1" x14ac:dyDescent="0.15">
      <c r="A676" s="1"/>
      <c r="B676" s="1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</row>
    <row r="677" spans="1:16" ht="14.25" customHeight="1" x14ac:dyDescent="0.15">
      <c r="A677" s="1"/>
      <c r="B677" s="1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</row>
    <row r="678" spans="1:16" ht="14.25" customHeight="1" x14ac:dyDescent="0.15">
      <c r="A678" s="1"/>
      <c r="B678" s="1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</row>
    <row r="679" spans="1:16" ht="14.25" customHeight="1" x14ac:dyDescent="0.15">
      <c r="A679" s="1"/>
      <c r="B679" s="1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</row>
    <row r="680" spans="1:16" ht="14.25" customHeight="1" x14ac:dyDescent="0.15">
      <c r="A680" s="1"/>
      <c r="B680" s="1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</row>
    <row r="681" spans="1:16" ht="14.25" customHeight="1" x14ac:dyDescent="0.15">
      <c r="A681" s="1"/>
      <c r="B681" s="1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</row>
    <row r="682" spans="1:16" ht="14.25" customHeight="1" x14ac:dyDescent="0.15">
      <c r="A682" s="1"/>
      <c r="B682" s="1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</row>
    <row r="683" spans="1:16" ht="14.25" customHeight="1" x14ac:dyDescent="0.15">
      <c r="A683" s="1"/>
      <c r="B683" s="1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</row>
    <row r="684" spans="1:16" ht="14.25" customHeight="1" x14ac:dyDescent="0.15">
      <c r="A684" s="1"/>
      <c r="B684" s="1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</row>
    <row r="685" spans="1:16" ht="14.25" customHeight="1" x14ac:dyDescent="0.15">
      <c r="A685" s="1"/>
      <c r="B685" s="1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</row>
    <row r="686" spans="1:16" ht="14.25" customHeight="1" x14ac:dyDescent="0.15">
      <c r="A686" s="1"/>
      <c r="B686" s="1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</row>
    <row r="687" spans="1:16" ht="14.25" customHeight="1" x14ac:dyDescent="0.15">
      <c r="A687" s="1"/>
      <c r="B687" s="1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</row>
    <row r="688" spans="1:16" ht="14.25" customHeight="1" x14ac:dyDescent="0.15">
      <c r="A688" s="1"/>
      <c r="B688" s="1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</row>
    <row r="689" spans="1:16" ht="14.25" customHeight="1" x14ac:dyDescent="0.15">
      <c r="A689" s="1"/>
      <c r="B689" s="1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</row>
    <row r="690" spans="1:16" ht="14.25" customHeight="1" x14ac:dyDescent="0.15">
      <c r="A690" s="1"/>
      <c r="B690" s="1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</row>
    <row r="691" spans="1:16" ht="14.25" customHeight="1" x14ac:dyDescent="0.15">
      <c r="A691" s="1"/>
      <c r="B691" s="1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</row>
    <row r="692" spans="1:16" ht="14.25" customHeight="1" x14ac:dyDescent="0.15">
      <c r="A692" s="1"/>
      <c r="B692" s="1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</row>
    <row r="693" spans="1:16" ht="14.25" customHeight="1" x14ac:dyDescent="0.15">
      <c r="A693" s="1"/>
      <c r="B693" s="1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</row>
    <row r="694" spans="1:16" ht="14.25" customHeight="1" x14ac:dyDescent="0.15">
      <c r="A694" s="1"/>
      <c r="B694" s="1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</row>
    <row r="695" spans="1:16" ht="14.25" customHeight="1" x14ac:dyDescent="0.15">
      <c r="A695" s="1"/>
      <c r="B695" s="1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</row>
    <row r="696" spans="1:16" ht="14.25" customHeight="1" x14ac:dyDescent="0.15">
      <c r="A696" s="1"/>
      <c r="B696" s="1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</row>
    <row r="697" spans="1:16" ht="14.25" customHeight="1" x14ac:dyDescent="0.15">
      <c r="A697" s="1"/>
      <c r="B697" s="1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</row>
    <row r="698" spans="1:16" ht="14.25" customHeight="1" x14ac:dyDescent="0.15">
      <c r="A698" s="1"/>
      <c r="B698" s="1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</row>
    <row r="699" spans="1:16" ht="14.25" customHeight="1" x14ac:dyDescent="0.15">
      <c r="A699" s="1"/>
      <c r="B699" s="1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</row>
    <row r="700" spans="1:16" ht="14.25" customHeight="1" x14ac:dyDescent="0.15">
      <c r="A700" s="1"/>
      <c r="B700" s="1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</row>
    <row r="701" spans="1:16" ht="14.25" customHeight="1" x14ac:dyDescent="0.15">
      <c r="A701" s="1"/>
      <c r="B701" s="1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</row>
    <row r="702" spans="1:16" ht="14.25" customHeight="1" x14ac:dyDescent="0.15">
      <c r="A702" s="1"/>
      <c r="B702" s="1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</row>
    <row r="703" spans="1:16" ht="14.25" customHeight="1" x14ac:dyDescent="0.15">
      <c r="A703" s="1"/>
      <c r="B703" s="1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</row>
    <row r="704" spans="1:16" ht="14.25" customHeight="1" x14ac:dyDescent="0.15">
      <c r="A704" s="1"/>
      <c r="B704" s="1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</row>
    <row r="705" spans="1:16" ht="14.25" customHeight="1" x14ac:dyDescent="0.15">
      <c r="A705" s="1"/>
      <c r="B705" s="1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</row>
    <row r="706" spans="1:16" ht="14.25" customHeight="1" x14ac:dyDescent="0.15">
      <c r="A706" s="1"/>
      <c r="B706" s="1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</row>
    <row r="707" spans="1:16" ht="14.25" customHeight="1" x14ac:dyDescent="0.15">
      <c r="A707" s="1"/>
      <c r="B707" s="1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</row>
    <row r="708" spans="1:16" ht="14.25" customHeight="1" x14ac:dyDescent="0.15">
      <c r="A708" s="1"/>
      <c r="B708" s="1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</row>
    <row r="709" spans="1:16" ht="14.25" customHeight="1" x14ac:dyDescent="0.15">
      <c r="A709" s="1"/>
      <c r="B709" s="1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</row>
    <row r="710" spans="1:16" ht="14.25" customHeight="1" x14ac:dyDescent="0.15">
      <c r="A710" s="1"/>
      <c r="B710" s="1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</row>
    <row r="711" spans="1:16" ht="14.25" customHeight="1" x14ac:dyDescent="0.15">
      <c r="A711" s="1"/>
      <c r="B711" s="1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</row>
    <row r="712" spans="1:16" ht="14.25" customHeight="1" x14ac:dyDescent="0.15">
      <c r="A712" s="1"/>
      <c r="B712" s="1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</row>
    <row r="713" spans="1:16" ht="14.25" customHeight="1" x14ac:dyDescent="0.15">
      <c r="A713" s="1"/>
      <c r="B713" s="1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</row>
    <row r="714" spans="1:16" ht="14.25" customHeight="1" x14ac:dyDescent="0.15">
      <c r="A714" s="1"/>
      <c r="B714" s="1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</row>
    <row r="715" spans="1:16" ht="14.25" customHeight="1" x14ac:dyDescent="0.15">
      <c r="A715" s="1"/>
      <c r="B715" s="1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</row>
    <row r="716" spans="1:16" ht="14.25" customHeight="1" x14ac:dyDescent="0.15">
      <c r="A716" s="1"/>
      <c r="B716" s="1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</row>
    <row r="717" spans="1:16" ht="14.25" customHeight="1" x14ac:dyDescent="0.15">
      <c r="A717" s="1"/>
      <c r="B717" s="1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</row>
    <row r="718" spans="1:16" ht="14.25" customHeight="1" x14ac:dyDescent="0.15">
      <c r="A718" s="1"/>
      <c r="B718" s="1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</row>
    <row r="719" spans="1:16" ht="14.25" customHeight="1" x14ac:dyDescent="0.15">
      <c r="A719" s="1"/>
      <c r="B719" s="1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</row>
    <row r="720" spans="1:16" ht="14.25" customHeight="1" x14ac:dyDescent="0.15">
      <c r="A720" s="1"/>
      <c r="B720" s="1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</row>
    <row r="721" spans="1:16" ht="14.25" customHeight="1" x14ac:dyDescent="0.15">
      <c r="A721" s="1"/>
      <c r="B721" s="1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</row>
    <row r="722" spans="1:16" ht="14.25" customHeight="1" x14ac:dyDescent="0.15">
      <c r="A722" s="1"/>
      <c r="B722" s="1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</row>
    <row r="723" spans="1:16" ht="14.25" customHeight="1" x14ac:dyDescent="0.15">
      <c r="A723" s="1"/>
      <c r="B723" s="1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</row>
    <row r="724" spans="1:16" ht="14.25" customHeight="1" x14ac:dyDescent="0.15">
      <c r="A724" s="1"/>
      <c r="B724" s="1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</row>
    <row r="725" spans="1:16" ht="14.25" customHeight="1" x14ac:dyDescent="0.15">
      <c r="A725" s="1"/>
      <c r="B725" s="1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</row>
    <row r="726" spans="1:16" ht="14.25" customHeight="1" x14ac:dyDescent="0.15">
      <c r="A726" s="1"/>
      <c r="B726" s="1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</row>
    <row r="727" spans="1:16" ht="14.25" customHeight="1" x14ac:dyDescent="0.15">
      <c r="A727" s="1"/>
      <c r="B727" s="1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</row>
    <row r="728" spans="1:16" ht="14.25" customHeight="1" x14ac:dyDescent="0.15">
      <c r="A728" s="1"/>
      <c r="B728" s="1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</row>
    <row r="729" spans="1:16" ht="14.25" customHeight="1" x14ac:dyDescent="0.15">
      <c r="A729" s="1"/>
      <c r="B729" s="1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</row>
    <row r="730" spans="1:16" ht="14.25" customHeight="1" x14ac:dyDescent="0.15">
      <c r="A730" s="1"/>
      <c r="B730" s="1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</row>
    <row r="731" spans="1:16" ht="14.25" customHeight="1" x14ac:dyDescent="0.15">
      <c r="A731" s="1"/>
      <c r="B731" s="1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</row>
    <row r="732" spans="1:16" ht="14.25" customHeight="1" x14ac:dyDescent="0.15">
      <c r="A732" s="1"/>
      <c r="B732" s="1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</row>
    <row r="733" spans="1:16" ht="14.25" customHeight="1" x14ac:dyDescent="0.15">
      <c r="A733" s="1"/>
      <c r="B733" s="1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</row>
    <row r="734" spans="1:16" ht="14.25" customHeight="1" x14ac:dyDescent="0.15">
      <c r="A734" s="1"/>
      <c r="B734" s="1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</row>
    <row r="735" spans="1:16" ht="14.25" customHeight="1" x14ac:dyDescent="0.15">
      <c r="A735" s="1"/>
      <c r="B735" s="1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</row>
    <row r="736" spans="1:16" ht="14.25" customHeight="1" x14ac:dyDescent="0.15">
      <c r="A736" s="1"/>
      <c r="B736" s="1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</row>
    <row r="737" spans="1:16" ht="14.25" customHeight="1" x14ac:dyDescent="0.15">
      <c r="A737" s="1"/>
      <c r="B737" s="1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</row>
    <row r="738" spans="1:16" ht="14.25" customHeight="1" x14ac:dyDescent="0.15">
      <c r="A738" s="1"/>
      <c r="B738" s="1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</row>
    <row r="739" spans="1:16" ht="14.25" customHeight="1" x14ac:dyDescent="0.15">
      <c r="A739" s="1"/>
      <c r="B739" s="1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</row>
    <row r="740" spans="1:16" ht="14.25" customHeight="1" x14ac:dyDescent="0.15">
      <c r="A740" s="1"/>
      <c r="B740" s="1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</row>
    <row r="741" spans="1:16" ht="14.25" customHeight="1" x14ac:dyDescent="0.15">
      <c r="A741" s="1"/>
      <c r="B741" s="1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</row>
    <row r="742" spans="1:16" ht="14.25" customHeight="1" x14ac:dyDescent="0.15">
      <c r="A742" s="1"/>
      <c r="B742" s="1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</row>
    <row r="743" spans="1:16" ht="14.25" customHeight="1" x14ac:dyDescent="0.15">
      <c r="A743" s="1"/>
      <c r="B743" s="1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</row>
    <row r="744" spans="1:16" ht="14.25" customHeight="1" x14ac:dyDescent="0.15">
      <c r="A744" s="1"/>
      <c r="B744" s="1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</row>
    <row r="745" spans="1:16" ht="14.25" customHeight="1" x14ac:dyDescent="0.15">
      <c r="A745" s="1"/>
      <c r="B745" s="1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</row>
    <row r="746" spans="1:16" ht="14.25" customHeight="1" x14ac:dyDescent="0.15">
      <c r="A746" s="1"/>
      <c r="B746" s="1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</row>
    <row r="747" spans="1:16" ht="14.25" customHeight="1" x14ac:dyDescent="0.15">
      <c r="A747" s="1"/>
      <c r="B747" s="1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</row>
    <row r="748" spans="1:16" ht="14.25" customHeight="1" x14ac:dyDescent="0.15">
      <c r="A748" s="1"/>
      <c r="B748" s="1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</row>
    <row r="749" spans="1:16" ht="14.25" customHeight="1" x14ac:dyDescent="0.15">
      <c r="A749" s="1"/>
      <c r="B749" s="1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</row>
    <row r="750" spans="1:16" ht="14.25" customHeight="1" x14ac:dyDescent="0.15">
      <c r="A750" s="1"/>
      <c r="B750" s="1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</row>
    <row r="751" spans="1:16" ht="14.25" customHeight="1" x14ac:dyDescent="0.15">
      <c r="A751" s="1"/>
      <c r="B751" s="1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</row>
    <row r="752" spans="1:16" ht="14.25" customHeight="1" x14ac:dyDescent="0.15">
      <c r="A752" s="1"/>
      <c r="B752" s="1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</row>
    <row r="753" spans="1:16" ht="14.25" customHeight="1" x14ac:dyDescent="0.15">
      <c r="A753" s="1"/>
      <c r="B753" s="1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</row>
    <row r="754" spans="1:16" ht="14.25" customHeight="1" x14ac:dyDescent="0.15">
      <c r="A754" s="1"/>
      <c r="B754" s="1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</row>
    <row r="755" spans="1:16" ht="14.25" customHeight="1" x14ac:dyDescent="0.15">
      <c r="A755" s="1"/>
      <c r="B755" s="1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</row>
    <row r="756" spans="1:16" ht="14.25" customHeight="1" x14ac:dyDescent="0.15">
      <c r="A756" s="1"/>
      <c r="B756" s="1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</row>
    <row r="757" spans="1:16" ht="14.25" customHeight="1" x14ac:dyDescent="0.15">
      <c r="A757" s="1"/>
      <c r="B757" s="1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</row>
    <row r="758" spans="1:16" ht="14.25" customHeight="1" x14ac:dyDescent="0.15">
      <c r="A758" s="1"/>
      <c r="B758" s="1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</row>
    <row r="759" spans="1:16" ht="14.25" customHeight="1" x14ac:dyDescent="0.15">
      <c r="A759" s="1"/>
      <c r="B759" s="1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</row>
    <row r="760" spans="1:16" ht="14.25" customHeight="1" x14ac:dyDescent="0.15">
      <c r="A760" s="1"/>
      <c r="B760" s="1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</row>
    <row r="761" spans="1:16" ht="14.25" customHeight="1" x14ac:dyDescent="0.15">
      <c r="A761" s="1"/>
      <c r="B761" s="1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</row>
    <row r="762" spans="1:16" ht="14.25" customHeight="1" x14ac:dyDescent="0.15">
      <c r="A762" s="1"/>
      <c r="B762" s="1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</row>
    <row r="763" spans="1:16" ht="14.25" customHeight="1" x14ac:dyDescent="0.15">
      <c r="A763" s="1"/>
      <c r="B763" s="1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</row>
    <row r="764" spans="1:16" ht="14.25" customHeight="1" x14ac:dyDescent="0.15">
      <c r="A764" s="1"/>
      <c r="B764" s="1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</row>
    <row r="765" spans="1:16" ht="14.25" customHeight="1" x14ac:dyDescent="0.15">
      <c r="A765" s="1"/>
      <c r="B765" s="1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</row>
    <row r="766" spans="1:16" ht="14.25" customHeight="1" x14ac:dyDescent="0.15">
      <c r="A766" s="1"/>
      <c r="B766" s="1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</row>
    <row r="767" spans="1:16" ht="14.25" customHeight="1" x14ac:dyDescent="0.15">
      <c r="A767" s="1"/>
      <c r="B767" s="1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</row>
    <row r="768" spans="1:16" ht="14.25" customHeight="1" x14ac:dyDescent="0.15">
      <c r="A768" s="1"/>
      <c r="B768" s="1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</row>
    <row r="769" spans="1:16" ht="14.25" customHeight="1" x14ac:dyDescent="0.15">
      <c r="A769" s="1"/>
      <c r="B769" s="1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</row>
    <row r="770" spans="1:16" ht="14.25" customHeight="1" x14ac:dyDescent="0.15">
      <c r="A770" s="1"/>
      <c r="B770" s="1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</row>
    <row r="771" spans="1:16" ht="14.25" customHeight="1" x14ac:dyDescent="0.15">
      <c r="A771" s="1"/>
      <c r="B771" s="1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</row>
    <row r="772" spans="1:16" ht="14.25" customHeight="1" x14ac:dyDescent="0.15">
      <c r="A772" s="1"/>
      <c r="B772" s="1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</row>
    <row r="773" spans="1:16" ht="14.25" customHeight="1" x14ac:dyDescent="0.15">
      <c r="A773" s="1"/>
      <c r="B773" s="1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</row>
    <row r="774" spans="1:16" ht="14.25" customHeight="1" x14ac:dyDescent="0.15">
      <c r="A774" s="1"/>
      <c r="B774" s="1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</row>
    <row r="775" spans="1:16" ht="14.25" customHeight="1" x14ac:dyDescent="0.15">
      <c r="A775" s="1"/>
      <c r="B775" s="1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</row>
    <row r="776" spans="1:16" ht="14.25" customHeight="1" x14ac:dyDescent="0.15">
      <c r="A776" s="1"/>
      <c r="B776" s="1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</row>
    <row r="777" spans="1:16" ht="14.25" customHeight="1" x14ac:dyDescent="0.15">
      <c r="A777" s="1"/>
      <c r="B777" s="1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</row>
    <row r="778" spans="1:16" ht="14.25" customHeight="1" x14ac:dyDescent="0.15">
      <c r="A778" s="1"/>
      <c r="B778" s="1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</row>
    <row r="779" spans="1:16" ht="14.25" customHeight="1" x14ac:dyDescent="0.15">
      <c r="A779" s="1"/>
      <c r="B779" s="1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</row>
    <row r="780" spans="1:16" ht="14.25" customHeight="1" x14ac:dyDescent="0.15">
      <c r="A780" s="1"/>
      <c r="B780" s="1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</row>
    <row r="781" spans="1:16" ht="14.25" customHeight="1" x14ac:dyDescent="0.15">
      <c r="A781" s="1"/>
      <c r="B781" s="1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</row>
    <row r="782" spans="1:16" ht="14.25" customHeight="1" x14ac:dyDescent="0.15">
      <c r="A782" s="1"/>
      <c r="B782" s="1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</row>
    <row r="783" spans="1:16" ht="14.25" customHeight="1" x14ac:dyDescent="0.15">
      <c r="A783" s="1"/>
      <c r="B783" s="1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</row>
    <row r="784" spans="1:16" ht="14.25" customHeight="1" x14ac:dyDescent="0.15">
      <c r="A784" s="1"/>
      <c r="B784" s="1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</row>
    <row r="785" spans="1:16" ht="14.25" customHeight="1" x14ac:dyDescent="0.15">
      <c r="A785" s="1"/>
      <c r="B785" s="1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</row>
    <row r="786" spans="1:16" ht="14.25" customHeight="1" x14ac:dyDescent="0.15">
      <c r="A786" s="1"/>
      <c r="B786" s="1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</row>
    <row r="787" spans="1:16" ht="14.25" customHeight="1" x14ac:dyDescent="0.15">
      <c r="A787" s="1"/>
      <c r="B787" s="1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</row>
    <row r="788" spans="1:16" ht="14.25" customHeight="1" x14ac:dyDescent="0.15">
      <c r="A788" s="1"/>
      <c r="B788" s="1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</row>
    <row r="789" spans="1:16" ht="14.25" customHeight="1" x14ac:dyDescent="0.15">
      <c r="A789" s="1"/>
      <c r="B789" s="1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</row>
    <row r="790" spans="1:16" ht="14.25" customHeight="1" x14ac:dyDescent="0.15">
      <c r="A790" s="1"/>
      <c r="B790" s="1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</row>
    <row r="791" spans="1:16" ht="14.25" customHeight="1" x14ac:dyDescent="0.15">
      <c r="A791" s="1"/>
      <c r="B791" s="1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</row>
    <row r="792" spans="1:16" ht="14.25" customHeight="1" x14ac:dyDescent="0.15">
      <c r="A792" s="1"/>
      <c r="B792" s="1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</row>
    <row r="793" spans="1:16" ht="14.25" customHeight="1" x14ac:dyDescent="0.15">
      <c r="A793" s="1"/>
      <c r="B793" s="1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</row>
    <row r="794" spans="1:16" ht="14.25" customHeight="1" x14ac:dyDescent="0.15">
      <c r="A794" s="1"/>
      <c r="B794" s="1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</row>
    <row r="795" spans="1:16" ht="14.25" customHeight="1" x14ac:dyDescent="0.15">
      <c r="A795" s="1"/>
      <c r="B795" s="1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</row>
    <row r="796" spans="1:16" ht="14.25" customHeight="1" x14ac:dyDescent="0.15">
      <c r="A796" s="1"/>
      <c r="B796" s="1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</row>
    <row r="797" spans="1:16" ht="14.25" customHeight="1" x14ac:dyDescent="0.15">
      <c r="A797" s="1"/>
      <c r="B797" s="1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</row>
    <row r="798" spans="1:16" ht="14.25" customHeight="1" x14ac:dyDescent="0.15">
      <c r="A798" s="1"/>
      <c r="B798" s="1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</row>
    <row r="799" spans="1:16" ht="14.25" customHeight="1" x14ac:dyDescent="0.15">
      <c r="A799" s="1"/>
      <c r="B799" s="1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</row>
    <row r="800" spans="1:16" ht="14.25" customHeight="1" x14ac:dyDescent="0.15">
      <c r="A800" s="1"/>
      <c r="B800" s="1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</row>
    <row r="801" spans="1:16" ht="14.25" customHeight="1" x14ac:dyDescent="0.15">
      <c r="A801" s="1"/>
      <c r="B801" s="1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</row>
    <row r="802" spans="1:16" ht="14.25" customHeight="1" x14ac:dyDescent="0.15">
      <c r="A802" s="1"/>
      <c r="B802" s="1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</row>
    <row r="803" spans="1:16" ht="14.25" customHeight="1" x14ac:dyDescent="0.15">
      <c r="A803" s="1"/>
      <c r="B803" s="1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</row>
    <row r="804" spans="1:16" ht="14.25" customHeight="1" x14ac:dyDescent="0.15">
      <c r="A804" s="1"/>
      <c r="B804" s="1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</row>
    <row r="805" spans="1:16" ht="14.25" customHeight="1" x14ac:dyDescent="0.15">
      <c r="A805" s="1"/>
      <c r="B805" s="1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</row>
    <row r="806" spans="1:16" ht="14.25" customHeight="1" x14ac:dyDescent="0.15">
      <c r="A806" s="1"/>
      <c r="B806" s="1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</row>
    <row r="807" spans="1:16" ht="14.25" customHeight="1" x14ac:dyDescent="0.15">
      <c r="A807" s="1"/>
      <c r="B807" s="1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</row>
    <row r="808" spans="1:16" ht="14.25" customHeight="1" x14ac:dyDescent="0.15">
      <c r="A808" s="1"/>
      <c r="B808" s="1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</row>
    <row r="809" spans="1:16" ht="14.25" customHeight="1" x14ac:dyDescent="0.15">
      <c r="A809" s="1"/>
      <c r="B809" s="1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</row>
    <row r="810" spans="1:16" ht="14.25" customHeight="1" x14ac:dyDescent="0.15">
      <c r="A810" s="1"/>
      <c r="B810" s="1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</row>
    <row r="811" spans="1:16" ht="14.25" customHeight="1" x14ac:dyDescent="0.15">
      <c r="A811" s="1"/>
      <c r="B811" s="1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</row>
    <row r="812" spans="1:16" ht="14.25" customHeight="1" x14ac:dyDescent="0.15">
      <c r="A812" s="1"/>
      <c r="B812" s="1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</row>
    <row r="813" spans="1:16" ht="14.25" customHeight="1" x14ac:dyDescent="0.15">
      <c r="A813" s="1"/>
      <c r="B813" s="1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</row>
    <row r="814" spans="1:16" ht="14.25" customHeight="1" x14ac:dyDescent="0.15">
      <c r="A814" s="1"/>
      <c r="B814" s="1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</row>
    <row r="815" spans="1:16" ht="14.25" customHeight="1" x14ac:dyDescent="0.15">
      <c r="A815" s="1"/>
      <c r="B815" s="1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</row>
    <row r="816" spans="1:16" ht="14.25" customHeight="1" x14ac:dyDescent="0.15">
      <c r="A816" s="1"/>
      <c r="B816" s="1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</row>
    <row r="817" spans="1:16" ht="14.25" customHeight="1" x14ac:dyDescent="0.15">
      <c r="A817" s="1"/>
      <c r="B817" s="1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</row>
    <row r="818" spans="1:16" ht="14.25" customHeight="1" x14ac:dyDescent="0.15">
      <c r="A818" s="1"/>
      <c r="B818" s="1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</row>
    <row r="819" spans="1:16" ht="14.25" customHeight="1" x14ac:dyDescent="0.15">
      <c r="A819" s="1"/>
      <c r="B819" s="1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</row>
    <row r="820" spans="1:16" ht="14.25" customHeight="1" x14ac:dyDescent="0.15">
      <c r="A820" s="1"/>
      <c r="B820" s="1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</row>
    <row r="821" spans="1:16" ht="14.25" customHeight="1" x14ac:dyDescent="0.15">
      <c r="A821" s="1"/>
      <c r="B821" s="1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</row>
    <row r="822" spans="1:16" ht="14.25" customHeight="1" x14ac:dyDescent="0.15">
      <c r="A822" s="1"/>
      <c r="B822" s="1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</row>
    <row r="823" spans="1:16" ht="14.25" customHeight="1" x14ac:dyDescent="0.15">
      <c r="A823" s="1"/>
      <c r="B823" s="1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</row>
    <row r="824" spans="1:16" ht="14.25" customHeight="1" x14ac:dyDescent="0.15">
      <c r="A824" s="1"/>
      <c r="B824" s="1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</row>
    <row r="825" spans="1:16" ht="14.25" customHeight="1" x14ac:dyDescent="0.15">
      <c r="A825" s="1"/>
      <c r="B825" s="1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</row>
    <row r="826" spans="1:16" ht="14.25" customHeight="1" x14ac:dyDescent="0.15">
      <c r="A826" s="1"/>
      <c r="B826" s="1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</row>
    <row r="827" spans="1:16" ht="14.25" customHeight="1" x14ac:dyDescent="0.15">
      <c r="A827" s="1"/>
      <c r="B827" s="1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</row>
    <row r="828" spans="1:16" ht="14.25" customHeight="1" x14ac:dyDescent="0.15">
      <c r="A828" s="1"/>
      <c r="B828" s="1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</row>
    <row r="829" spans="1:16" ht="14.25" customHeight="1" x14ac:dyDescent="0.15">
      <c r="A829" s="1"/>
      <c r="B829" s="1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</row>
    <row r="830" spans="1:16" ht="14.25" customHeight="1" x14ac:dyDescent="0.15">
      <c r="A830" s="1"/>
      <c r="B830" s="1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</row>
    <row r="831" spans="1:16" ht="14.25" customHeight="1" x14ac:dyDescent="0.15">
      <c r="A831" s="1"/>
      <c r="B831" s="1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</row>
    <row r="832" spans="1:16" ht="14.25" customHeight="1" x14ac:dyDescent="0.15">
      <c r="A832" s="1"/>
      <c r="B832" s="1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</row>
    <row r="833" spans="1:16" ht="14.25" customHeight="1" x14ac:dyDescent="0.15">
      <c r="A833" s="1"/>
      <c r="B833" s="1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</row>
    <row r="834" spans="1:16" ht="14.25" customHeight="1" x14ac:dyDescent="0.15">
      <c r="A834" s="1"/>
      <c r="B834" s="1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</row>
    <row r="835" spans="1:16" ht="14.25" customHeight="1" x14ac:dyDescent="0.15">
      <c r="A835" s="1"/>
      <c r="B835" s="1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</row>
    <row r="836" spans="1:16" ht="14.25" customHeight="1" x14ac:dyDescent="0.15">
      <c r="A836" s="1"/>
      <c r="B836" s="1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</row>
    <row r="837" spans="1:16" ht="14.25" customHeight="1" x14ac:dyDescent="0.15">
      <c r="A837" s="1"/>
      <c r="B837" s="1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</row>
    <row r="838" spans="1:16" ht="14.25" customHeight="1" x14ac:dyDescent="0.15">
      <c r="A838" s="1"/>
      <c r="B838" s="1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</row>
    <row r="839" spans="1:16" ht="14.25" customHeight="1" x14ac:dyDescent="0.15">
      <c r="A839" s="1"/>
      <c r="B839" s="1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</row>
    <row r="840" spans="1:16" ht="14.25" customHeight="1" x14ac:dyDescent="0.15">
      <c r="A840" s="1"/>
      <c r="B840" s="1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</row>
    <row r="841" spans="1:16" ht="14.25" customHeight="1" x14ac:dyDescent="0.15">
      <c r="A841" s="1"/>
      <c r="B841" s="1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</row>
    <row r="842" spans="1:16" ht="14.25" customHeight="1" x14ac:dyDescent="0.15">
      <c r="A842" s="1"/>
      <c r="B842" s="1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</row>
    <row r="843" spans="1:16" ht="14.25" customHeight="1" x14ac:dyDescent="0.15">
      <c r="A843" s="1"/>
      <c r="B843" s="1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</row>
    <row r="844" spans="1:16" ht="14.25" customHeight="1" x14ac:dyDescent="0.15">
      <c r="A844" s="1"/>
      <c r="B844" s="1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</row>
    <row r="845" spans="1:16" ht="14.25" customHeight="1" x14ac:dyDescent="0.15">
      <c r="A845" s="1"/>
      <c r="B845" s="1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</row>
    <row r="846" spans="1:16" ht="14.25" customHeight="1" x14ac:dyDescent="0.15">
      <c r="A846" s="1"/>
      <c r="B846" s="1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</row>
    <row r="847" spans="1:16" ht="14.25" customHeight="1" x14ac:dyDescent="0.15">
      <c r="A847" s="1"/>
      <c r="B847" s="1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</row>
    <row r="848" spans="1:16" ht="14.25" customHeight="1" x14ac:dyDescent="0.15">
      <c r="A848" s="1"/>
      <c r="B848" s="1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</row>
    <row r="849" spans="1:16" ht="14.25" customHeight="1" x14ac:dyDescent="0.15">
      <c r="A849" s="1"/>
      <c r="B849" s="1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</row>
    <row r="850" spans="1:16" ht="14.25" customHeight="1" x14ac:dyDescent="0.15">
      <c r="A850" s="1"/>
      <c r="B850" s="1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</row>
    <row r="851" spans="1:16" ht="14.25" customHeight="1" x14ac:dyDescent="0.15">
      <c r="A851" s="1"/>
      <c r="B851" s="1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</row>
    <row r="852" spans="1:16" ht="14.25" customHeight="1" x14ac:dyDescent="0.15">
      <c r="A852" s="1"/>
      <c r="B852" s="1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</row>
    <row r="853" spans="1:16" ht="14.25" customHeight="1" x14ac:dyDescent="0.15">
      <c r="A853" s="1"/>
      <c r="B853" s="1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</row>
    <row r="854" spans="1:16" ht="14.25" customHeight="1" x14ac:dyDescent="0.15">
      <c r="A854" s="1"/>
      <c r="B854" s="1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</row>
    <row r="855" spans="1:16" ht="14.25" customHeight="1" x14ac:dyDescent="0.15">
      <c r="A855" s="1"/>
      <c r="B855" s="1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</row>
    <row r="856" spans="1:16" ht="14.25" customHeight="1" x14ac:dyDescent="0.15">
      <c r="A856" s="1"/>
      <c r="B856" s="1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</row>
    <row r="857" spans="1:16" ht="14.25" customHeight="1" x14ac:dyDescent="0.15">
      <c r="A857" s="1"/>
      <c r="B857" s="1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</row>
    <row r="858" spans="1:16" ht="14.25" customHeight="1" x14ac:dyDescent="0.15">
      <c r="A858" s="1"/>
      <c r="B858" s="1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</row>
    <row r="859" spans="1:16" ht="14.25" customHeight="1" x14ac:dyDescent="0.15">
      <c r="A859" s="1"/>
      <c r="B859" s="1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</row>
    <row r="860" spans="1:16" ht="14.25" customHeight="1" x14ac:dyDescent="0.15">
      <c r="A860" s="1"/>
      <c r="B860" s="1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</row>
    <row r="861" spans="1:16" ht="14.25" customHeight="1" x14ac:dyDescent="0.15">
      <c r="A861" s="1"/>
      <c r="B861" s="1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</row>
    <row r="862" spans="1:16" ht="14.25" customHeight="1" x14ac:dyDescent="0.15">
      <c r="A862" s="1"/>
      <c r="B862" s="1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</row>
    <row r="863" spans="1:16" ht="14.25" customHeight="1" x14ac:dyDescent="0.15">
      <c r="A863" s="1"/>
      <c r="B863" s="1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</row>
    <row r="864" spans="1:16" ht="14.25" customHeight="1" x14ac:dyDescent="0.15">
      <c r="A864" s="1"/>
      <c r="B864" s="1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</row>
    <row r="865" spans="1:16" ht="14.25" customHeight="1" x14ac:dyDescent="0.15">
      <c r="A865" s="1"/>
      <c r="B865" s="1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</row>
    <row r="866" spans="1:16" ht="14.25" customHeight="1" x14ac:dyDescent="0.15">
      <c r="A866" s="1"/>
      <c r="B866" s="1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</row>
    <row r="867" spans="1:16" ht="14.25" customHeight="1" x14ac:dyDescent="0.15">
      <c r="A867" s="1"/>
      <c r="B867" s="1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</row>
    <row r="868" spans="1:16" ht="14.25" customHeight="1" x14ac:dyDescent="0.15">
      <c r="A868" s="1"/>
      <c r="B868" s="1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</row>
    <row r="869" spans="1:16" ht="14.25" customHeight="1" x14ac:dyDescent="0.15">
      <c r="A869" s="1"/>
      <c r="B869" s="1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</row>
    <row r="870" spans="1:16" ht="14.25" customHeight="1" x14ac:dyDescent="0.15">
      <c r="A870" s="1"/>
      <c r="B870" s="1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</row>
    <row r="871" spans="1:16" ht="14.25" customHeight="1" x14ac:dyDescent="0.15">
      <c r="A871" s="1"/>
      <c r="B871" s="1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</row>
    <row r="872" spans="1:16" ht="14.25" customHeight="1" x14ac:dyDescent="0.15">
      <c r="A872" s="1"/>
      <c r="B872" s="1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</row>
    <row r="873" spans="1:16" ht="14.25" customHeight="1" x14ac:dyDescent="0.15">
      <c r="A873" s="1"/>
      <c r="B873" s="1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</row>
    <row r="874" spans="1:16" ht="14.25" customHeight="1" x14ac:dyDescent="0.15">
      <c r="A874" s="1"/>
      <c r="B874" s="1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</row>
    <row r="875" spans="1:16" ht="14.25" customHeight="1" x14ac:dyDescent="0.15">
      <c r="A875" s="1"/>
      <c r="B875" s="1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</row>
    <row r="876" spans="1:16" ht="14.25" customHeight="1" x14ac:dyDescent="0.15">
      <c r="A876" s="1"/>
      <c r="B876" s="1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</row>
    <row r="877" spans="1:16" ht="14.25" customHeight="1" x14ac:dyDescent="0.15">
      <c r="A877" s="1"/>
      <c r="B877" s="1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</row>
    <row r="878" spans="1:16" ht="14.25" customHeight="1" x14ac:dyDescent="0.15">
      <c r="A878" s="1"/>
      <c r="B878" s="1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</row>
    <row r="879" spans="1:16" ht="14.25" customHeight="1" x14ac:dyDescent="0.15">
      <c r="A879" s="1"/>
      <c r="B879" s="1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</row>
    <row r="880" spans="1:16" ht="14.25" customHeight="1" x14ac:dyDescent="0.15">
      <c r="A880" s="1"/>
      <c r="B880" s="1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</row>
    <row r="881" spans="1:16" ht="14.25" customHeight="1" x14ac:dyDescent="0.15">
      <c r="A881" s="1"/>
      <c r="B881" s="1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</row>
    <row r="882" spans="1:16" ht="14.25" customHeight="1" x14ac:dyDescent="0.15">
      <c r="A882" s="1"/>
      <c r="B882" s="1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</row>
    <row r="883" spans="1:16" ht="14.25" customHeight="1" x14ac:dyDescent="0.15">
      <c r="A883" s="1"/>
      <c r="B883" s="1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</row>
    <row r="884" spans="1:16" ht="14.25" customHeight="1" x14ac:dyDescent="0.15">
      <c r="A884" s="1"/>
      <c r="B884" s="1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</row>
    <row r="885" spans="1:16" ht="14.25" customHeight="1" x14ac:dyDescent="0.15">
      <c r="A885" s="1"/>
      <c r="B885" s="1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</row>
    <row r="886" spans="1:16" ht="14.25" customHeight="1" x14ac:dyDescent="0.15">
      <c r="A886" s="1"/>
      <c r="B886" s="1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</row>
    <row r="887" spans="1:16" ht="14.25" customHeight="1" x14ac:dyDescent="0.15">
      <c r="A887" s="1"/>
      <c r="B887" s="1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</row>
    <row r="888" spans="1:16" ht="14.25" customHeight="1" x14ac:dyDescent="0.15">
      <c r="A888" s="1"/>
      <c r="B888" s="1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</row>
    <row r="889" spans="1:16" ht="14.25" customHeight="1" x14ac:dyDescent="0.15">
      <c r="A889" s="1"/>
      <c r="B889" s="1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</row>
    <row r="890" spans="1:16" ht="14.25" customHeight="1" x14ac:dyDescent="0.15">
      <c r="A890" s="1"/>
      <c r="B890" s="1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</row>
    <row r="891" spans="1:16" ht="14.25" customHeight="1" x14ac:dyDescent="0.15">
      <c r="A891" s="1"/>
      <c r="B891" s="1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</row>
    <row r="892" spans="1:16" ht="14.25" customHeight="1" x14ac:dyDescent="0.15">
      <c r="A892" s="1"/>
      <c r="B892" s="1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</row>
    <row r="893" spans="1:16" ht="14.25" customHeight="1" x14ac:dyDescent="0.15">
      <c r="A893" s="1"/>
      <c r="B893" s="1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</row>
    <row r="894" spans="1:16" ht="14.25" customHeight="1" x14ac:dyDescent="0.15">
      <c r="A894" s="1"/>
      <c r="B894" s="1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</row>
    <row r="895" spans="1:16" ht="14.25" customHeight="1" x14ac:dyDescent="0.15">
      <c r="A895" s="1"/>
      <c r="B895" s="1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</row>
    <row r="896" spans="1:16" ht="14.25" customHeight="1" x14ac:dyDescent="0.15">
      <c r="A896" s="1"/>
      <c r="B896" s="1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</row>
    <row r="897" spans="1:16" ht="14.25" customHeight="1" x14ac:dyDescent="0.15">
      <c r="A897" s="1"/>
      <c r="B897" s="1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</row>
    <row r="898" spans="1:16" ht="14.25" customHeight="1" x14ac:dyDescent="0.15">
      <c r="A898" s="1"/>
      <c r="B898" s="1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</row>
    <row r="899" spans="1:16" ht="14.25" customHeight="1" x14ac:dyDescent="0.15">
      <c r="A899" s="1"/>
      <c r="B899" s="1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</row>
    <row r="900" spans="1:16" ht="14.25" customHeight="1" x14ac:dyDescent="0.15">
      <c r="A900" s="1"/>
      <c r="B900" s="1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</row>
    <row r="901" spans="1:16" ht="14.25" customHeight="1" x14ac:dyDescent="0.15">
      <c r="A901" s="1"/>
      <c r="B901" s="1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</row>
    <row r="902" spans="1:16" ht="14.25" customHeight="1" x14ac:dyDescent="0.15">
      <c r="A902" s="1"/>
      <c r="B902" s="1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</row>
    <row r="903" spans="1:16" ht="14.25" customHeight="1" x14ac:dyDescent="0.15">
      <c r="A903" s="1"/>
      <c r="B903" s="1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</row>
    <row r="904" spans="1:16" ht="14.25" customHeight="1" x14ac:dyDescent="0.15">
      <c r="A904" s="1"/>
      <c r="B904" s="1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</row>
    <row r="905" spans="1:16" ht="14.25" customHeight="1" x14ac:dyDescent="0.15">
      <c r="A905" s="1"/>
      <c r="B905" s="1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</row>
    <row r="906" spans="1:16" ht="14.25" customHeight="1" x14ac:dyDescent="0.15">
      <c r="A906" s="1"/>
      <c r="B906" s="1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</row>
    <row r="907" spans="1:16" ht="14.25" customHeight="1" x14ac:dyDescent="0.15">
      <c r="A907" s="1"/>
      <c r="B907" s="1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</row>
    <row r="908" spans="1:16" ht="14.25" customHeight="1" x14ac:dyDescent="0.15">
      <c r="A908" s="1"/>
      <c r="B908" s="1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</row>
    <row r="909" spans="1:16" ht="14.25" customHeight="1" x14ac:dyDescent="0.15">
      <c r="A909" s="1"/>
      <c r="B909" s="1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</row>
    <row r="910" spans="1:16" ht="14.25" customHeight="1" x14ac:dyDescent="0.15">
      <c r="A910" s="1"/>
      <c r="B910" s="1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</row>
    <row r="911" spans="1:16" ht="14.25" customHeight="1" x14ac:dyDescent="0.15">
      <c r="A911" s="1"/>
      <c r="B911" s="1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</row>
    <row r="912" spans="1:16" ht="14.25" customHeight="1" x14ac:dyDescent="0.15">
      <c r="A912" s="1"/>
      <c r="B912" s="1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</row>
    <row r="913" spans="1:16" ht="14.25" customHeight="1" x14ac:dyDescent="0.15">
      <c r="A913" s="1"/>
      <c r="B913" s="1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</row>
    <row r="914" spans="1:16" ht="14.25" customHeight="1" x14ac:dyDescent="0.15">
      <c r="A914" s="1"/>
      <c r="B914" s="1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</row>
    <row r="915" spans="1:16" ht="14.25" customHeight="1" x14ac:dyDescent="0.15">
      <c r="A915" s="1"/>
      <c r="B915" s="1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</row>
    <row r="916" spans="1:16" ht="14.25" customHeight="1" x14ac:dyDescent="0.15">
      <c r="A916" s="1"/>
      <c r="B916" s="1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</row>
    <row r="917" spans="1:16" ht="14.25" customHeight="1" x14ac:dyDescent="0.15">
      <c r="A917" s="1"/>
      <c r="B917" s="1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</row>
    <row r="918" spans="1:16" ht="14.25" customHeight="1" x14ac:dyDescent="0.15">
      <c r="A918" s="1"/>
      <c r="B918" s="1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</row>
    <row r="919" spans="1:16" ht="14.25" customHeight="1" x14ac:dyDescent="0.15">
      <c r="A919" s="1"/>
      <c r="B919" s="1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</row>
    <row r="920" spans="1:16" ht="14.25" customHeight="1" x14ac:dyDescent="0.15">
      <c r="A920" s="1"/>
      <c r="B920" s="1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</row>
    <row r="921" spans="1:16" ht="14.25" customHeight="1" x14ac:dyDescent="0.15">
      <c r="A921" s="1"/>
      <c r="B921" s="1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</row>
    <row r="922" spans="1:16" ht="14.25" customHeight="1" x14ac:dyDescent="0.15">
      <c r="A922" s="1"/>
      <c r="B922" s="1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</row>
    <row r="923" spans="1:16" ht="14.25" customHeight="1" x14ac:dyDescent="0.15">
      <c r="A923" s="1"/>
      <c r="B923" s="1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</row>
    <row r="924" spans="1:16" ht="14.25" customHeight="1" x14ac:dyDescent="0.15">
      <c r="A924" s="1"/>
      <c r="B924" s="1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</row>
    <row r="925" spans="1:16" ht="14.25" customHeight="1" x14ac:dyDescent="0.15">
      <c r="A925" s="1"/>
      <c r="B925" s="1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</row>
    <row r="926" spans="1:16" ht="14.25" customHeight="1" x14ac:dyDescent="0.15">
      <c r="A926" s="1"/>
      <c r="B926" s="1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</row>
    <row r="927" spans="1:16" ht="14.25" customHeight="1" x14ac:dyDescent="0.15">
      <c r="A927" s="1"/>
      <c r="B927" s="1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</row>
    <row r="928" spans="1:16" ht="14.25" customHeight="1" x14ac:dyDescent="0.15">
      <c r="A928" s="1"/>
      <c r="B928" s="1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</row>
    <row r="929" spans="1:16" ht="14.25" customHeight="1" x14ac:dyDescent="0.15">
      <c r="A929" s="1"/>
      <c r="B929" s="1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</row>
    <row r="930" spans="1:16" ht="14.25" customHeight="1" x14ac:dyDescent="0.15">
      <c r="A930" s="1"/>
      <c r="B930" s="1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</row>
    <row r="931" spans="1:16" ht="14.25" customHeight="1" x14ac:dyDescent="0.15">
      <c r="A931" s="1"/>
      <c r="B931" s="1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</row>
    <row r="932" spans="1:16" ht="14.25" customHeight="1" x14ac:dyDescent="0.15">
      <c r="A932" s="1"/>
      <c r="B932" s="1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</row>
    <row r="933" spans="1:16" ht="14.25" customHeight="1" x14ac:dyDescent="0.15">
      <c r="A933" s="1"/>
      <c r="B933" s="1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</row>
    <row r="934" spans="1:16" ht="14.25" customHeight="1" x14ac:dyDescent="0.15">
      <c r="A934" s="1"/>
      <c r="B934" s="1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</row>
    <row r="935" spans="1:16" ht="14.25" customHeight="1" x14ac:dyDescent="0.15">
      <c r="A935" s="1"/>
      <c r="B935" s="1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</row>
    <row r="936" spans="1:16" ht="14.25" customHeight="1" x14ac:dyDescent="0.15">
      <c r="A936" s="1"/>
      <c r="B936" s="1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</row>
    <row r="937" spans="1:16" ht="14.25" customHeight="1" x14ac:dyDescent="0.15">
      <c r="A937" s="1"/>
      <c r="B937" s="1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</row>
    <row r="938" spans="1:16" ht="14.25" customHeight="1" x14ac:dyDescent="0.15">
      <c r="A938" s="1"/>
      <c r="B938" s="1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</row>
    <row r="939" spans="1:16" ht="14.25" customHeight="1" x14ac:dyDescent="0.15">
      <c r="A939" s="1"/>
      <c r="B939" s="1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</row>
    <row r="940" spans="1:16" ht="14.25" customHeight="1" x14ac:dyDescent="0.15">
      <c r="A940" s="1"/>
      <c r="B940" s="1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</row>
    <row r="941" spans="1:16" ht="14.25" customHeight="1" x14ac:dyDescent="0.15">
      <c r="A941" s="1"/>
      <c r="B941" s="1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</row>
    <row r="942" spans="1:16" ht="14.25" customHeight="1" x14ac:dyDescent="0.15">
      <c r="A942" s="1"/>
      <c r="B942" s="1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</row>
    <row r="943" spans="1:16" ht="14.25" customHeight="1" x14ac:dyDescent="0.15">
      <c r="A943" s="1"/>
      <c r="B943" s="1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</row>
    <row r="944" spans="1:16" ht="14.25" customHeight="1" x14ac:dyDescent="0.15">
      <c r="A944" s="1"/>
      <c r="B944" s="1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</row>
    <row r="945" spans="1:16" ht="14.25" customHeight="1" x14ac:dyDescent="0.15">
      <c r="A945" s="1"/>
      <c r="B945" s="1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</row>
    <row r="946" spans="1:16" ht="14.25" customHeight="1" x14ac:dyDescent="0.15">
      <c r="A946" s="1"/>
      <c r="B946" s="1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</row>
    <row r="947" spans="1:16" ht="14.25" customHeight="1" x14ac:dyDescent="0.15">
      <c r="A947" s="1"/>
      <c r="B947" s="1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</row>
    <row r="948" spans="1:16" ht="14.25" customHeight="1" x14ac:dyDescent="0.15">
      <c r="A948" s="1"/>
      <c r="B948" s="1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</row>
    <row r="949" spans="1:16" ht="14.25" customHeight="1" x14ac:dyDescent="0.15">
      <c r="A949" s="1"/>
      <c r="B949" s="1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</row>
    <row r="950" spans="1:16" ht="14.25" customHeight="1" x14ac:dyDescent="0.15">
      <c r="A950" s="1"/>
      <c r="B950" s="1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</row>
    <row r="951" spans="1:16" ht="14.25" customHeight="1" x14ac:dyDescent="0.15">
      <c r="A951" s="1"/>
      <c r="B951" s="1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</row>
    <row r="952" spans="1:16" ht="14.25" customHeight="1" x14ac:dyDescent="0.15">
      <c r="A952" s="1"/>
      <c r="B952" s="1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</row>
    <row r="953" spans="1:16" ht="14.25" customHeight="1" x14ac:dyDescent="0.15">
      <c r="A953" s="1"/>
      <c r="B953" s="1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</row>
    <row r="954" spans="1:16" ht="14.25" customHeight="1" x14ac:dyDescent="0.15">
      <c r="A954" s="1"/>
      <c r="B954" s="1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</row>
    <row r="955" spans="1:16" ht="14.25" customHeight="1" x14ac:dyDescent="0.15">
      <c r="A955" s="1"/>
      <c r="B955" s="1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</row>
    <row r="956" spans="1:16" ht="14.25" customHeight="1" x14ac:dyDescent="0.15">
      <c r="A956" s="1"/>
      <c r="B956" s="1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</row>
    <row r="957" spans="1:16" ht="14.25" customHeight="1" x14ac:dyDescent="0.15">
      <c r="A957" s="1"/>
      <c r="B957" s="1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</row>
    <row r="958" spans="1:16" ht="14.25" customHeight="1" x14ac:dyDescent="0.15">
      <c r="A958" s="1"/>
      <c r="B958" s="1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</row>
    <row r="959" spans="1:16" ht="14.25" customHeight="1" x14ac:dyDescent="0.15">
      <c r="A959" s="1"/>
      <c r="B959" s="1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</row>
    <row r="960" spans="1:16" ht="14.25" customHeight="1" x14ac:dyDescent="0.15">
      <c r="A960" s="1"/>
      <c r="B960" s="1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</row>
    <row r="961" spans="1:16" ht="14.25" customHeight="1" x14ac:dyDescent="0.15">
      <c r="A961" s="1"/>
      <c r="B961" s="1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</row>
    <row r="962" spans="1:16" ht="14.25" customHeight="1" x14ac:dyDescent="0.15">
      <c r="A962" s="1"/>
      <c r="B962" s="1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</row>
    <row r="963" spans="1:16" ht="14.25" customHeight="1" x14ac:dyDescent="0.15">
      <c r="A963" s="1"/>
      <c r="B963" s="1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</row>
    <row r="964" spans="1:16" ht="14.25" customHeight="1" x14ac:dyDescent="0.15">
      <c r="A964" s="1"/>
      <c r="B964" s="1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</row>
    <row r="965" spans="1:16" ht="14.25" customHeight="1" x14ac:dyDescent="0.15">
      <c r="A965" s="1"/>
      <c r="B965" s="1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</row>
    <row r="966" spans="1:16" ht="14.25" customHeight="1" x14ac:dyDescent="0.15">
      <c r="A966" s="1"/>
      <c r="B966" s="1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</row>
    <row r="967" spans="1:16" ht="14.25" customHeight="1" x14ac:dyDescent="0.15">
      <c r="A967" s="1"/>
      <c r="B967" s="1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</row>
    <row r="968" spans="1:16" ht="14.25" customHeight="1" x14ac:dyDescent="0.15">
      <c r="A968" s="1"/>
      <c r="B968" s="1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</row>
    <row r="969" spans="1:16" ht="14.25" customHeight="1" x14ac:dyDescent="0.15">
      <c r="A969" s="1"/>
      <c r="B969" s="1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</row>
    <row r="970" spans="1:16" ht="14.25" customHeight="1" x14ac:dyDescent="0.15">
      <c r="A970" s="1"/>
      <c r="B970" s="1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</row>
    <row r="971" spans="1:16" ht="14.25" customHeight="1" x14ac:dyDescent="0.15">
      <c r="A971" s="1"/>
      <c r="B971" s="1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</row>
    <row r="972" spans="1:16" ht="14.25" customHeight="1" x14ac:dyDescent="0.15">
      <c r="A972" s="1"/>
      <c r="B972" s="1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</row>
    <row r="973" spans="1:16" ht="14.25" customHeight="1" x14ac:dyDescent="0.15">
      <c r="A973" s="1"/>
      <c r="B973" s="1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</row>
    <row r="974" spans="1:16" ht="14.25" customHeight="1" x14ac:dyDescent="0.15">
      <c r="A974" s="1"/>
      <c r="B974" s="1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</row>
    <row r="975" spans="1:16" ht="14.25" customHeight="1" x14ac:dyDescent="0.15">
      <c r="A975" s="1"/>
      <c r="B975" s="1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</row>
    <row r="976" spans="1:16" ht="14.25" customHeight="1" x14ac:dyDescent="0.15">
      <c r="A976" s="1"/>
      <c r="B976" s="1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</row>
    <row r="977" spans="1:16" ht="14.25" customHeight="1" x14ac:dyDescent="0.15">
      <c r="A977" s="1"/>
      <c r="B977" s="1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</row>
    <row r="978" spans="1:16" ht="14.25" customHeight="1" x14ac:dyDescent="0.15">
      <c r="A978" s="1"/>
      <c r="B978" s="1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</row>
    <row r="979" spans="1:16" ht="14.25" customHeight="1" x14ac:dyDescent="0.15">
      <c r="A979" s="1"/>
      <c r="B979" s="1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</row>
    <row r="980" spans="1:16" ht="14.25" customHeight="1" x14ac:dyDescent="0.15">
      <c r="A980" s="1"/>
      <c r="B980" s="1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</row>
    <row r="981" spans="1:16" ht="14.25" customHeight="1" x14ac:dyDescent="0.15">
      <c r="A981" s="1"/>
      <c r="B981" s="1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</row>
    <row r="982" spans="1:16" ht="14.25" customHeight="1" x14ac:dyDescent="0.15">
      <c r="A982" s="1"/>
      <c r="B982" s="1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</row>
    <row r="983" spans="1:16" ht="14.25" customHeight="1" x14ac:dyDescent="0.15">
      <c r="A983" s="1"/>
      <c r="B983" s="1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</row>
    <row r="984" spans="1:16" ht="14.25" customHeight="1" x14ac:dyDescent="0.15">
      <c r="A984" s="1"/>
      <c r="B984" s="1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</row>
    <row r="985" spans="1:16" ht="14.25" customHeight="1" x14ac:dyDescent="0.15">
      <c r="A985" s="1"/>
      <c r="B985" s="1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</row>
    <row r="986" spans="1:16" ht="14.25" customHeight="1" x14ac:dyDescent="0.15">
      <c r="A986" s="1"/>
      <c r="B986" s="1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</row>
    <row r="987" spans="1:16" ht="14.25" customHeight="1" x14ac:dyDescent="0.15">
      <c r="A987" s="1"/>
      <c r="B987" s="1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</row>
    <row r="988" spans="1:16" ht="14.25" customHeight="1" x14ac:dyDescent="0.15">
      <c r="A988" s="1"/>
      <c r="B988" s="1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</row>
    <row r="989" spans="1:16" ht="14.25" customHeight="1" x14ac:dyDescent="0.15">
      <c r="A989" s="1"/>
      <c r="B989" s="1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</row>
    <row r="990" spans="1:16" ht="14.25" customHeight="1" x14ac:dyDescent="0.15">
      <c r="A990" s="1"/>
      <c r="B990" s="1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</row>
    <row r="991" spans="1:16" ht="14.25" customHeight="1" x14ac:dyDescent="0.15">
      <c r="A991" s="1"/>
      <c r="B991" s="1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0"/>
      <c r="P991" s="50"/>
    </row>
    <row r="992" spans="1:16" ht="14.25" customHeight="1" x14ac:dyDescent="0.15">
      <c r="A992" s="1"/>
      <c r="B992" s="1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50"/>
    </row>
    <row r="993" spans="1:16" ht="14.25" customHeight="1" x14ac:dyDescent="0.15">
      <c r="A993" s="1"/>
      <c r="B993" s="1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</row>
    <row r="994" spans="1:16" ht="14.25" customHeight="1" x14ac:dyDescent="0.15">
      <c r="A994" s="1"/>
      <c r="B994" s="1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/>
      <c r="P994" s="50"/>
    </row>
    <row r="995" spans="1:16" ht="14.25" customHeight="1" x14ac:dyDescent="0.15">
      <c r="A995" s="1"/>
      <c r="B995" s="1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0"/>
      <c r="P995" s="50"/>
    </row>
    <row r="996" spans="1:16" ht="14.25" customHeight="1" x14ac:dyDescent="0.15">
      <c r="A996" s="1"/>
      <c r="B996" s="1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</row>
    <row r="997" spans="1:16" ht="14.25" customHeight="1" x14ac:dyDescent="0.15">
      <c r="A997" s="1"/>
      <c r="B997" s="1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</row>
  </sheetData>
  <mergeCells count="49">
    <mergeCell ref="D3:G3"/>
    <mergeCell ref="C19:P19"/>
    <mergeCell ref="C21:G21"/>
    <mergeCell ref="E22:G22"/>
    <mergeCell ref="E23:G23"/>
    <mergeCell ref="E24:G24"/>
    <mergeCell ref="C25:D25"/>
    <mergeCell ref="E25:G25"/>
    <mergeCell ref="C26:G26"/>
    <mergeCell ref="C27:G27"/>
    <mergeCell ref="C28:E28"/>
    <mergeCell ref="F28:G28"/>
    <mergeCell ref="C29:E29"/>
    <mergeCell ref="F29:G29"/>
    <mergeCell ref="C30:E30"/>
    <mergeCell ref="F30:G30"/>
    <mergeCell ref="C31:D32"/>
    <mergeCell ref="F31:G31"/>
    <mergeCell ref="C33:E33"/>
    <mergeCell ref="F33:G33"/>
    <mergeCell ref="F34:G34"/>
    <mergeCell ref="F35:G35"/>
    <mergeCell ref="F36:G36"/>
    <mergeCell ref="F37:G37"/>
    <mergeCell ref="F38:G38"/>
    <mergeCell ref="F39:G39"/>
    <mergeCell ref="F44:G44"/>
    <mergeCell ref="C47:G47"/>
    <mergeCell ref="C48:G48"/>
    <mergeCell ref="C49:G49"/>
    <mergeCell ref="D52:G52"/>
    <mergeCell ref="F40:G40"/>
    <mergeCell ref="C41:D41"/>
    <mergeCell ref="F41:G41"/>
    <mergeCell ref="F42:G42"/>
    <mergeCell ref="C43:D43"/>
    <mergeCell ref="F43:G43"/>
    <mergeCell ref="D56:O56"/>
    <mergeCell ref="D57:O57"/>
    <mergeCell ref="L59:P59"/>
    <mergeCell ref="F45:G45"/>
    <mergeCell ref="H46:O46"/>
    <mergeCell ref="I47:P47"/>
    <mergeCell ref="I48:P48"/>
    <mergeCell ref="I49:P50"/>
    <mergeCell ref="H52:P52"/>
    <mergeCell ref="I53:P55"/>
    <mergeCell ref="D54:G54"/>
    <mergeCell ref="D53:G53"/>
  </mergeCells>
  <dataValidations count="3">
    <dataValidation type="list" allowBlank="1" showErrorMessage="1" sqref="F32" xr:uid="{00000000-0002-0000-0000-000000000000}">
      <formula1>"15años,20años,30años"</formula1>
    </dataValidation>
    <dataValidation type="list" allowBlank="1" showErrorMessage="1" sqref="F34" xr:uid="{00000000-0002-0000-0000-000001000000}">
      <formula1>"$42,705,000,$28,470,000,$0"</formula1>
    </dataValidation>
    <dataValidation type="list" allowBlank="1" showErrorMessage="1" sqref="F28" xr:uid="{00000000-0002-0000-0000-000002000000}">
      <formula1>"$192,172,500,$185,055,000"</formula1>
    </dataValidation>
  </dataValidations>
  <hyperlinks>
    <hyperlink ref="D53" r:id="rId1" xr:uid="{00000000-0004-0000-0000-000000000000}"/>
  </hyperlinks>
  <pageMargins left="0.25" right="0.25" top="0.75" bottom="0.75" header="0" footer="0"/>
  <pageSetup fitToWidth="0"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000-000003000000}">
          <x14:formula1>
            <xm:f>Hoja3!$D$2:$D$9</xm:f>
          </x14:formula1>
          <xm:sqref>D54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1"/>
  <sheetViews>
    <sheetView topLeftCell="B1" workbookViewId="0"/>
  </sheetViews>
  <sheetFormatPr baseColWidth="10" defaultColWidth="12.6640625" defaultRowHeight="15" customHeight="1" x14ac:dyDescent="0.15"/>
  <cols>
    <col min="1" max="1" width="1.6640625" hidden="1" customWidth="1"/>
    <col min="2" max="3" width="11" customWidth="1"/>
    <col min="4" max="4" width="3.83203125" customWidth="1"/>
    <col min="5" max="6" width="11" customWidth="1"/>
    <col min="7" max="7" width="2.33203125" customWidth="1"/>
    <col min="8" max="8" width="11.5" customWidth="1"/>
    <col min="9" max="9" width="11" customWidth="1"/>
    <col min="10" max="10" width="3.83203125" customWidth="1"/>
    <col min="11" max="11" width="12.33203125" customWidth="1"/>
    <col min="12" max="12" width="11.5" customWidth="1"/>
    <col min="13" max="13" width="11.6640625" customWidth="1"/>
    <col min="14" max="26" width="10.6640625" customWidth="1"/>
  </cols>
  <sheetData>
    <row r="1" spans="1:26" ht="12.75" customHeight="1" x14ac:dyDescent="0.15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</row>
    <row r="2" spans="1:26" ht="12.75" customHeight="1" x14ac:dyDescent="0.15">
      <c r="A2" s="286"/>
      <c r="B2" s="286"/>
      <c r="C2" s="286"/>
      <c r="D2" s="286"/>
      <c r="E2" s="286"/>
      <c r="F2" s="287">
        <f>+E7+K7</f>
        <v>167040000</v>
      </c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</row>
    <row r="3" spans="1:26" ht="12.75" customHeight="1" x14ac:dyDescent="0.15">
      <c r="A3" s="286"/>
      <c r="B3" s="643" t="s">
        <v>2</v>
      </c>
      <c r="C3" s="394"/>
      <c r="D3" s="394"/>
      <c r="E3" s="394"/>
      <c r="F3" s="361"/>
      <c r="G3" s="286"/>
      <c r="H3" s="643" t="s">
        <v>171</v>
      </c>
      <c r="I3" s="394"/>
      <c r="J3" s="394"/>
      <c r="K3" s="394"/>
      <c r="L3" s="361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</row>
    <row r="4" spans="1:26" ht="12.75" customHeight="1" x14ac:dyDescent="0.15">
      <c r="A4" s="286"/>
      <c r="B4" s="644" t="s">
        <v>41</v>
      </c>
      <c r="C4" s="433"/>
      <c r="D4" s="645" t="s">
        <v>44</v>
      </c>
      <c r="E4" s="534"/>
      <c r="F4" s="535"/>
      <c r="G4" s="286"/>
      <c r="H4" s="619" t="s">
        <v>172</v>
      </c>
      <c r="I4" s="433"/>
      <c r="J4" s="645">
        <v>1</v>
      </c>
      <c r="K4" s="534"/>
      <c r="L4" s="535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26" ht="12.75" customHeight="1" x14ac:dyDescent="0.15">
      <c r="A5" s="286"/>
      <c r="B5" s="642" t="s">
        <v>43</v>
      </c>
      <c r="C5" s="437"/>
      <c r="D5" s="640" t="s">
        <v>44</v>
      </c>
      <c r="E5" s="397"/>
      <c r="F5" s="398"/>
      <c r="G5" s="286"/>
      <c r="H5" s="620" t="s">
        <v>173</v>
      </c>
      <c r="I5" s="437"/>
      <c r="J5" s="641">
        <v>2</v>
      </c>
      <c r="K5" s="397"/>
      <c r="L5" s="398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</row>
    <row r="6" spans="1:26" ht="12.75" customHeight="1" x14ac:dyDescent="0.15">
      <c r="A6" s="286"/>
      <c r="B6" s="621" t="s">
        <v>7</v>
      </c>
      <c r="C6" s="418"/>
      <c r="D6" s="622" t="s">
        <v>174</v>
      </c>
      <c r="E6" s="401"/>
      <c r="F6" s="402"/>
      <c r="G6" s="286"/>
      <c r="H6" s="621" t="s">
        <v>7</v>
      </c>
      <c r="I6" s="418"/>
      <c r="J6" s="622" t="s">
        <v>174</v>
      </c>
      <c r="K6" s="401"/>
      <c r="L6" s="402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</row>
    <row r="7" spans="1:26" ht="12.75" customHeight="1" x14ac:dyDescent="0.15">
      <c r="A7" s="286"/>
      <c r="B7" s="623" t="s">
        <v>45</v>
      </c>
      <c r="C7" s="450"/>
      <c r="D7" s="451"/>
      <c r="E7" s="624">
        <f>1160000*130</f>
        <v>150800000</v>
      </c>
      <c r="F7" s="453"/>
      <c r="G7" s="286"/>
      <c r="H7" s="623" t="s">
        <v>175</v>
      </c>
      <c r="I7" s="450"/>
      <c r="J7" s="451"/>
      <c r="K7" s="624">
        <f>14*1160000</f>
        <v>16240000</v>
      </c>
      <c r="L7" s="453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</row>
    <row r="8" spans="1:26" ht="12.75" customHeight="1" x14ac:dyDescent="0.15">
      <c r="A8" s="286"/>
      <c r="B8" s="625" t="s">
        <v>81</v>
      </c>
      <c r="C8" s="397"/>
      <c r="D8" s="397"/>
      <c r="E8" s="397"/>
      <c r="F8" s="398"/>
      <c r="G8" s="286"/>
      <c r="H8" s="625" t="s">
        <v>176</v>
      </c>
      <c r="I8" s="397"/>
      <c r="J8" s="397"/>
      <c r="K8" s="397"/>
      <c r="L8" s="398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</row>
    <row r="9" spans="1:26" ht="12.75" customHeight="1" x14ac:dyDescent="0.15">
      <c r="A9" s="286"/>
      <c r="B9" s="627" t="s">
        <v>65</v>
      </c>
      <c r="C9" s="373"/>
      <c r="D9" s="373"/>
      <c r="E9" s="373"/>
      <c r="F9" s="374"/>
      <c r="G9" s="286"/>
      <c r="H9" s="627" t="s">
        <v>65</v>
      </c>
      <c r="I9" s="373"/>
      <c r="J9" s="373"/>
      <c r="K9" s="373"/>
      <c r="L9" s="374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</row>
    <row r="10" spans="1:26" ht="12.75" customHeight="1" x14ac:dyDescent="0.15">
      <c r="A10" s="286"/>
      <c r="B10" s="288"/>
      <c r="C10" s="289"/>
      <c r="D10" s="290"/>
      <c r="E10" s="291"/>
      <c r="F10" s="292"/>
      <c r="G10" s="286"/>
      <c r="H10" s="288"/>
      <c r="I10" s="289"/>
      <c r="J10" s="290"/>
      <c r="K10" s="291"/>
      <c r="L10" s="292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</row>
    <row r="11" spans="1:26" ht="12.75" customHeight="1" x14ac:dyDescent="0.15">
      <c r="A11" s="286"/>
      <c r="B11" s="634" t="s">
        <v>92</v>
      </c>
      <c r="C11" s="397"/>
      <c r="D11" s="437"/>
      <c r="E11" s="637">
        <v>800000</v>
      </c>
      <c r="F11" s="398"/>
      <c r="G11" s="286"/>
      <c r="H11" s="636" t="s">
        <v>177</v>
      </c>
      <c r="I11" s="397"/>
      <c r="J11" s="437"/>
      <c r="K11" s="637"/>
      <c r="L11" s="398"/>
      <c r="M11" s="287"/>
      <c r="N11" s="286"/>
      <c r="O11" s="286"/>
      <c r="P11" s="286"/>
      <c r="Q11" s="286"/>
      <c r="R11" s="286"/>
      <c r="S11" s="286"/>
      <c r="T11" s="286"/>
      <c r="U11" s="286"/>
      <c r="V11" s="286"/>
      <c r="W11" s="286"/>
      <c r="X11" s="286"/>
      <c r="Y11" s="286"/>
      <c r="Z11" s="286"/>
    </row>
    <row r="12" spans="1:26" ht="12.75" customHeight="1" x14ac:dyDescent="0.15">
      <c r="A12" s="286"/>
      <c r="B12" s="633" t="s">
        <v>94</v>
      </c>
      <c r="C12" s="401"/>
      <c r="D12" s="516"/>
      <c r="E12" s="638">
        <v>34800000</v>
      </c>
      <c r="F12" s="341"/>
      <c r="G12" s="286"/>
      <c r="H12" s="639"/>
      <c r="I12" s="401"/>
      <c r="J12" s="516"/>
      <c r="K12" s="637"/>
      <c r="L12" s="398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</row>
    <row r="13" spans="1:26" ht="12.75" customHeight="1" x14ac:dyDescent="0.15">
      <c r="A13" s="286"/>
      <c r="B13" s="634" t="s">
        <v>96</v>
      </c>
      <c r="C13" s="397"/>
      <c r="D13" s="437"/>
      <c r="E13" s="635">
        <v>15080000</v>
      </c>
      <c r="F13" s="398"/>
      <c r="G13" s="286"/>
      <c r="H13" s="563" t="s">
        <v>51</v>
      </c>
      <c r="I13" s="437"/>
      <c r="J13" s="293">
        <v>2</v>
      </c>
      <c r="K13" s="635">
        <f>(K7-K11-K12)/J13</f>
        <v>8120000</v>
      </c>
      <c r="L13" s="398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</row>
    <row r="14" spans="1:26" ht="12.75" customHeight="1" x14ac:dyDescent="0.15">
      <c r="A14" s="286"/>
      <c r="B14" s="294"/>
      <c r="C14" s="295"/>
      <c r="D14" s="296"/>
      <c r="E14" s="626"/>
      <c r="F14" s="398"/>
      <c r="G14" s="286"/>
      <c r="H14" s="294"/>
      <c r="I14" s="295"/>
      <c r="J14" s="296"/>
      <c r="K14" s="626"/>
      <c r="L14" s="398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</row>
    <row r="15" spans="1:26" ht="12.75" customHeight="1" x14ac:dyDescent="0.15">
      <c r="A15" s="286"/>
      <c r="B15" s="655" t="s">
        <v>97</v>
      </c>
      <c r="C15" s="397"/>
      <c r="D15" s="437"/>
      <c r="E15" s="656"/>
      <c r="F15" s="398"/>
      <c r="G15" s="286"/>
      <c r="H15" s="621"/>
      <c r="I15" s="417"/>
      <c r="J15" s="417"/>
      <c r="K15" s="417"/>
      <c r="L15" s="628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</row>
    <row r="16" spans="1:26" ht="12.75" customHeight="1" x14ac:dyDescent="0.15">
      <c r="A16" s="286"/>
      <c r="B16" s="657" t="s">
        <v>71</v>
      </c>
      <c r="C16" s="397"/>
      <c r="D16" s="437"/>
      <c r="E16" s="658"/>
      <c r="F16" s="435"/>
      <c r="G16" s="286"/>
      <c r="H16" s="629"/>
      <c r="I16" s="341"/>
      <c r="J16" s="341"/>
      <c r="K16" s="341"/>
      <c r="L16" s="358"/>
      <c r="M16" s="287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</row>
    <row r="17" spans="1:26" ht="12.75" customHeight="1" x14ac:dyDescent="0.15">
      <c r="A17" s="286"/>
      <c r="B17" s="659" t="s">
        <v>178</v>
      </c>
      <c r="C17" s="397"/>
      <c r="D17" s="437"/>
      <c r="E17" s="658"/>
      <c r="F17" s="435"/>
      <c r="G17" s="286"/>
      <c r="H17" s="629"/>
      <c r="I17" s="341"/>
      <c r="J17" s="341"/>
      <c r="K17" s="341"/>
      <c r="L17" s="358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</row>
    <row r="18" spans="1:26" ht="12.75" customHeight="1" x14ac:dyDescent="0.15">
      <c r="A18" s="286"/>
      <c r="B18" s="563"/>
      <c r="C18" s="397"/>
      <c r="D18" s="437"/>
      <c r="E18" s="564"/>
      <c r="F18" s="398"/>
      <c r="G18" s="286"/>
      <c r="H18" s="629"/>
      <c r="I18" s="341"/>
      <c r="J18" s="341"/>
      <c r="K18" s="341"/>
      <c r="L18" s="358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</row>
    <row r="19" spans="1:26" ht="12.75" customHeight="1" x14ac:dyDescent="0.15">
      <c r="A19" s="286"/>
      <c r="B19" s="298"/>
      <c r="C19" s="299"/>
      <c r="D19" s="300"/>
      <c r="E19" s="301"/>
      <c r="F19" s="302"/>
      <c r="G19" s="286"/>
      <c r="H19" s="629"/>
      <c r="I19" s="341"/>
      <c r="J19" s="341"/>
      <c r="K19" s="341"/>
      <c r="L19" s="358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</row>
    <row r="20" spans="1:26" ht="12.75" customHeight="1" x14ac:dyDescent="0.15">
      <c r="A20" s="286"/>
      <c r="B20" s="646" t="s">
        <v>50</v>
      </c>
      <c r="C20" s="397"/>
      <c r="D20" s="437"/>
      <c r="E20" s="647">
        <f>E13-E11-E15-E16-E17-E18</f>
        <v>14280000</v>
      </c>
      <c r="F20" s="398"/>
      <c r="G20" s="286"/>
      <c r="H20" s="629"/>
      <c r="I20" s="341"/>
      <c r="J20" s="341"/>
      <c r="K20" s="341"/>
      <c r="L20" s="358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</row>
    <row r="21" spans="1:26" ht="12.75" customHeight="1" x14ac:dyDescent="0.15">
      <c r="A21" s="286"/>
      <c r="B21" s="294"/>
      <c r="C21" s="295"/>
      <c r="D21" s="303"/>
      <c r="E21" s="304"/>
      <c r="F21" s="305"/>
      <c r="G21" s="286"/>
      <c r="H21" s="629"/>
      <c r="I21" s="341"/>
      <c r="J21" s="341"/>
      <c r="K21" s="341"/>
      <c r="L21" s="358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</row>
    <row r="22" spans="1:26" ht="12.75" customHeight="1" x14ac:dyDescent="0.15">
      <c r="A22" s="286"/>
      <c r="B22" s="648" t="s">
        <v>51</v>
      </c>
      <c r="C22" s="432"/>
      <c r="D22" s="306">
        <v>2</v>
      </c>
      <c r="E22" s="649">
        <f>+E20/D22</f>
        <v>7140000</v>
      </c>
      <c r="F22" s="398"/>
      <c r="G22" s="286"/>
      <c r="H22" s="629"/>
      <c r="I22" s="341"/>
      <c r="J22" s="341"/>
      <c r="K22" s="341"/>
      <c r="L22" s="358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</row>
    <row r="23" spans="1:26" ht="12.75" customHeight="1" x14ac:dyDescent="0.15">
      <c r="A23" s="286"/>
      <c r="B23" s="307"/>
      <c r="C23" s="308"/>
      <c r="D23" s="309"/>
      <c r="E23" s="310"/>
      <c r="F23" s="311"/>
      <c r="G23" s="286"/>
      <c r="H23" s="629"/>
      <c r="I23" s="341"/>
      <c r="J23" s="341"/>
      <c r="K23" s="341"/>
      <c r="L23" s="358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spans="1:26" ht="12.75" customHeight="1" x14ac:dyDescent="0.15">
      <c r="A24" s="286"/>
      <c r="B24" s="297" t="s">
        <v>52</v>
      </c>
      <c r="C24" s="312"/>
      <c r="D24" s="313"/>
      <c r="E24" s="650">
        <f>E13+E12</f>
        <v>49880000</v>
      </c>
      <c r="F24" s="398"/>
      <c r="G24" s="286"/>
      <c r="H24" s="629"/>
      <c r="I24" s="341"/>
      <c r="J24" s="341"/>
      <c r="K24" s="341"/>
      <c r="L24" s="358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</row>
    <row r="25" spans="1:26" ht="12.75" customHeight="1" x14ac:dyDescent="0.15">
      <c r="A25" s="286"/>
      <c r="B25" s="652" t="s">
        <v>53</v>
      </c>
      <c r="C25" s="417"/>
      <c r="D25" s="418"/>
      <c r="E25" s="651">
        <f>E7-E24</f>
        <v>100920000</v>
      </c>
      <c r="F25" s="358"/>
      <c r="G25" s="286"/>
      <c r="H25" s="629"/>
      <c r="I25" s="341"/>
      <c r="J25" s="341"/>
      <c r="K25" s="341"/>
      <c r="L25" s="358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</row>
    <row r="26" spans="1:26" ht="12.75" customHeight="1" x14ac:dyDescent="0.15">
      <c r="A26" s="286"/>
      <c r="B26" s="653" t="s">
        <v>54</v>
      </c>
      <c r="C26" s="394"/>
      <c r="D26" s="421"/>
      <c r="E26" s="632">
        <f>E25+E24</f>
        <v>150800000</v>
      </c>
      <c r="F26" s="361"/>
      <c r="G26" s="286"/>
      <c r="H26" s="630"/>
      <c r="I26" s="432"/>
      <c r="J26" s="432"/>
      <c r="K26" s="432"/>
      <c r="L26" s="435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</row>
    <row r="27" spans="1:26" ht="12.75" customHeight="1" x14ac:dyDescent="0.15">
      <c r="A27" s="286"/>
      <c r="B27" s="631">
        <f ca="1">TODAY()</f>
        <v>45785</v>
      </c>
      <c r="C27" s="338"/>
      <c r="D27" s="338"/>
      <c r="E27" s="338"/>
      <c r="F27" s="347"/>
      <c r="G27" s="286"/>
      <c r="H27" s="631">
        <f ca="1">TODAY()</f>
        <v>45785</v>
      </c>
      <c r="I27" s="338"/>
      <c r="J27" s="338"/>
      <c r="K27" s="338"/>
      <c r="L27" s="347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</row>
    <row r="28" spans="1:26" ht="12.75" customHeight="1" x14ac:dyDescent="0.2">
      <c r="A28" s="286"/>
      <c r="B28" s="617" t="s">
        <v>78</v>
      </c>
      <c r="C28" s="373"/>
      <c r="D28" s="373"/>
      <c r="E28" s="373"/>
      <c r="F28" s="374"/>
      <c r="G28" s="286"/>
      <c r="H28" s="617" t="s">
        <v>78</v>
      </c>
      <c r="I28" s="373"/>
      <c r="J28" s="373"/>
      <c r="K28" s="373"/>
      <c r="L28" s="374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</row>
    <row r="29" spans="1:26" ht="12.75" customHeight="1" x14ac:dyDescent="0.15">
      <c r="A29" s="286"/>
      <c r="B29" s="654" t="s">
        <v>179</v>
      </c>
      <c r="C29" s="450"/>
      <c r="D29" s="450"/>
      <c r="E29" s="450"/>
      <c r="F29" s="451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</row>
    <row r="30" spans="1:26" ht="12.75" customHeight="1" x14ac:dyDescent="0.15">
      <c r="A30" s="286"/>
      <c r="B30" s="381"/>
      <c r="C30" s="459"/>
      <c r="D30" s="459"/>
      <c r="E30" s="459"/>
      <c r="F30" s="386"/>
      <c r="G30" s="286"/>
      <c r="H30" s="618" t="s">
        <v>180</v>
      </c>
      <c r="I30" s="341"/>
      <c r="J30" s="341"/>
      <c r="K30" s="314">
        <f>K7+E13</f>
        <v>31320000</v>
      </c>
      <c r="L30" s="314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</row>
    <row r="31" spans="1:26" ht="12.75" customHeight="1" x14ac:dyDescent="0.15">
      <c r="A31" s="286"/>
      <c r="B31" s="286"/>
      <c r="C31" s="286"/>
      <c r="D31" s="286"/>
      <c r="E31" s="286"/>
      <c r="F31" s="286"/>
      <c r="G31" s="286"/>
      <c r="H31" s="287"/>
      <c r="I31" s="286"/>
      <c r="J31" s="286"/>
      <c r="K31" s="286"/>
      <c r="L31" s="287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</row>
    <row r="32" spans="1:26" ht="12.75" customHeight="1" x14ac:dyDescent="0.2">
      <c r="A32" s="286"/>
      <c r="B32" s="119" t="s">
        <v>34</v>
      </c>
      <c r="C32" s="475" t="s">
        <v>59</v>
      </c>
      <c r="D32" s="338"/>
      <c r="E32" s="338"/>
      <c r="F32" s="338"/>
      <c r="G32" s="469"/>
      <c r="H32" s="338"/>
      <c r="I32" s="338"/>
      <c r="J32" s="338"/>
      <c r="K32" s="338"/>
      <c r="L32" s="338"/>
      <c r="M32" s="338"/>
      <c r="N32" s="338"/>
      <c r="O32" s="338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</row>
    <row r="33" spans="1:26" ht="12.75" customHeight="1" x14ac:dyDescent="0.2">
      <c r="A33" s="286"/>
      <c r="B33" s="119" t="s">
        <v>36</v>
      </c>
      <c r="C33" s="476" t="s">
        <v>60</v>
      </c>
      <c r="D33" s="338"/>
      <c r="E33" s="338"/>
      <c r="F33" s="338"/>
      <c r="G33" s="98"/>
      <c r="H33" s="470"/>
      <c r="I33" s="350"/>
      <c r="J33" s="350"/>
      <c r="K33" s="350"/>
      <c r="L33" s="350"/>
      <c r="M33" s="350"/>
      <c r="N33" s="350"/>
      <c r="O33" s="350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</row>
    <row r="34" spans="1:26" ht="12.75" customHeight="1" x14ac:dyDescent="0.2">
      <c r="A34" s="286"/>
      <c r="B34" s="119" t="s">
        <v>38</v>
      </c>
      <c r="C34" s="475">
        <v>3183147910</v>
      </c>
      <c r="D34" s="338"/>
      <c r="E34" s="338"/>
      <c r="F34" s="338"/>
      <c r="G34" s="98"/>
      <c r="H34" s="357"/>
      <c r="I34" s="341"/>
      <c r="J34" s="341"/>
      <c r="K34" s="341"/>
      <c r="L34" s="341"/>
      <c r="M34" s="341"/>
      <c r="N34" s="341"/>
      <c r="O34" s="341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</row>
    <row r="35" spans="1:26" ht="12.75" customHeight="1" x14ac:dyDescent="0.2">
      <c r="A35" s="286"/>
      <c r="B35" s="119"/>
      <c r="C35" s="107"/>
      <c r="D35" s="26"/>
      <c r="E35" s="26"/>
      <c r="F35" s="26"/>
      <c r="G35" s="98"/>
      <c r="H35" s="357"/>
      <c r="I35" s="341"/>
      <c r="J35" s="341"/>
      <c r="K35" s="341"/>
      <c r="L35" s="341"/>
      <c r="M35" s="341"/>
      <c r="N35" s="341"/>
      <c r="O35" s="341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</row>
    <row r="36" spans="1:26" ht="12.75" customHeight="1" x14ac:dyDescent="0.15">
      <c r="A36" s="286"/>
      <c r="B36" s="120"/>
      <c r="C36" s="120"/>
      <c r="D36" s="120"/>
      <c r="E36" s="120"/>
      <c r="F36" s="120"/>
      <c r="G36" s="120"/>
      <c r="H36" s="357"/>
      <c r="I36" s="341"/>
      <c r="J36" s="341"/>
      <c r="K36" s="341"/>
      <c r="L36" s="341"/>
      <c r="M36" s="341"/>
      <c r="N36" s="341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</row>
    <row r="37" spans="1:26" ht="12.75" customHeight="1" x14ac:dyDescent="0.2">
      <c r="A37" s="286"/>
      <c r="B37" s="98"/>
      <c r="C37" s="471" t="s">
        <v>62</v>
      </c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12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</row>
    <row r="38" spans="1:26" ht="12.75" customHeight="1" x14ac:dyDescent="0.15">
      <c r="A38" s="286"/>
      <c r="B38" s="1"/>
      <c r="C38" s="472" t="s">
        <v>40</v>
      </c>
      <c r="D38" s="341"/>
      <c r="E38" s="341"/>
      <c r="F38" s="341"/>
      <c r="G38" s="341"/>
      <c r="H38" s="341"/>
      <c r="I38" s="341"/>
      <c r="J38" s="341"/>
      <c r="K38" s="341"/>
      <c r="L38" s="341"/>
      <c r="M38" s="341"/>
      <c r="N38" s="341"/>
      <c r="O38" s="121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</row>
    <row r="39" spans="1:26" ht="12.75" customHeight="1" x14ac:dyDescent="0.15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</row>
    <row r="40" spans="1:26" ht="12.75" customHeight="1" x14ac:dyDescent="0.15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</row>
    <row r="41" spans="1:26" ht="12.75" customHeight="1" x14ac:dyDescent="0.15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</row>
    <row r="42" spans="1:26" ht="12.75" customHeight="1" x14ac:dyDescent="0.15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</row>
    <row r="43" spans="1:26" ht="12.75" customHeight="1" x14ac:dyDescent="0.15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</row>
    <row r="44" spans="1:26" ht="12.75" customHeight="1" x14ac:dyDescent="0.15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</row>
    <row r="45" spans="1:26" ht="12.75" customHeight="1" x14ac:dyDescent="0.15">
      <c r="A45" s="286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</row>
    <row r="46" spans="1:26" ht="12.75" customHeight="1" x14ac:dyDescent="0.15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</row>
    <row r="47" spans="1:26" ht="12.75" customHeight="1" x14ac:dyDescent="0.15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</row>
    <row r="48" spans="1:26" ht="12.75" customHeight="1" x14ac:dyDescent="0.15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</row>
    <row r="49" spans="1:26" ht="12.75" customHeight="1" x14ac:dyDescent="0.15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</row>
    <row r="50" spans="1:26" ht="12.75" customHeight="1" x14ac:dyDescent="0.15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</row>
    <row r="51" spans="1:26" ht="12.75" customHeight="1" x14ac:dyDescent="0.15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</row>
    <row r="52" spans="1:26" ht="12.75" customHeight="1" x14ac:dyDescent="0.15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</row>
    <row r="53" spans="1:26" ht="12.75" customHeight="1" x14ac:dyDescent="0.15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</row>
    <row r="54" spans="1:26" ht="12.75" customHeight="1" x14ac:dyDescent="0.15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</row>
    <row r="55" spans="1:26" ht="12.75" customHeight="1" x14ac:dyDescent="0.15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</row>
    <row r="56" spans="1:26" ht="12.75" customHeight="1" x14ac:dyDescent="0.15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</row>
    <row r="57" spans="1:26" ht="12.75" customHeight="1" x14ac:dyDescent="0.15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</row>
    <row r="58" spans="1:26" ht="12.75" customHeight="1" x14ac:dyDescent="0.15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</row>
    <row r="59" spans="1:26" ht="12.75" customHeight="1" x14ac:dyDescent="0.15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</row>
    <row r="60" spans="1:26" ht="12.75" customHeight="1" x14ac:dyDescent="0.15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</row>
    <row r="61" spans="1:26" ht="12.75" customHeight="1" x14ac:dyDescent="0.15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</row>
    <row r="62" spans="1:26" ht="12.75" customHeight="1" x14ac:dyDescent="0.15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</row>
    <row r="63" spans="1:26" ht="12.75" customHeight="1" x14ac:dyDescent="0.15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</row>
    <row r="64" spans="1:26" ht="12.75" customHeight="1" x14ac:dyDescent="0.15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</row>
    <row r="65" spans="1:26" ht="12.75" customHeight="1" x14ac:dyDescent="0.15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</row>
    <row r="66" spans="1:26" ht="12.75" customHeight="1" x14ac:dyDescent="0.15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</row>
    <row r="67" spans="1:26" ht="12.75" customHeight="1" x14ac:dyDescent="0.15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</row>
    <row r="68" spans="1:26" ht="12.75" customHeight="1" x14ac:dyDescent="0.15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</row>
    <row r="69" spans="1:26" ht="12.75" customHeight="1" x14ac:dyDescent="0.15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</row>
    <row r="70" spans="1:26" ht="12.75" customHeight="1" x14ac:dyDescent="0.15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</row>
    <row r="71" spans="1:26" ht="12.75" customHeight="1" x14ac:dyDescent="0.15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</row>
    <row r="72" spans="1:26" ht="12.75" customHeight="1" x14ac:dyDescent="0.15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</row>
    <row r="73" spans="1:26" ht="12.75" customHeight="1" x14ac:dyDescent="0.15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</row>
    <row r="74" spans="1:26" ht="12.75" customHeight="1" x14ac:dyDescent="0.15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</row>
    <row r="75" spans="1:26" ht="12.75" customHeight="1" x14ac:dyDescent="0.15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</row>
    <row r="76" spans="1:26" ht="12.75" customHeight="1" x14ac:dyDescent="0.15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</row>
    <row r="77" spans="1:26" ht="12.75" customHeight="1" x14ac:dyDescent="0.15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</row>
    <row r="78" spans="1:26" ht="12.75" customHeight="1" x14ac:dyDescent="0.15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</row>
    <row r="79" spans="1:26" ht="12.75" customHeight="1" x14ac:dyDescent="0.15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</row>
    <row r="80" spans="1:26" ht="12.75" customHeight="1" x14ac:dyDescent="0.15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</row>
    <row r="81" spans="1:26" ht="12.75" customHeight="1" x14ac:dyDescent="0.15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</row>
    <row r="82" spans="1:26" ht="12.75" customHeight="1" x14ac:dyDescent="0.15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</row>
    <row r="83" spans="1:26" ht="12.75" customHeight="1" x14ac:dyDescent="0.15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</row>
    <row r="84" spans="1:26" ht="12.75" customHeight="1" x14ac:dyDescent="0.15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</row>
    <row r="85" spans="1:26" ht="12.75" customHeight="1" x14ac:dyDescent="0.15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</row>
    <row r="86" spans="1:26" ht="12.75" customHeight="1" x14ac:dyDescent="0.15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</row>
    <row r="87" spans="1:26" ht="12.75" customHeight="1" x14ac:dyDescent="0.15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</row>
    <row r="88" spans="1:26" ht="12.75" customHeight="1" x14ac:dyDescent="0.15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</row>
    <row r="89" spans="1:26" ht="12.75" customHeight="1" x14ac:dyDescent="0.15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</row>
    <row r="90" spans="1:26" ht="12.75" customHeight="1" x14ac:dyDescent="0.15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</row>
    <row r="91" spans="1:26" ht="12.75" customHeight="1" x14ac:dyDescent="0.15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</row>
    <row r="92" spans="1:26" ht="12.75" customHeight="1" x14ac:dyDescent="0.15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</row>
    <row r="93" spans="1:26" ht="12.75" customHeight="1" x14ac:dyDescent="0.15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</row>
    <row r="94" spans="1:26" ht="12.75" customHeight="1" x14ac:dyDescent="0.15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</row>
    <row r="95" spans="1:26" ht="12.75" customHeight="1" x14ac:dyDescent="0.15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</row>
    <row r="96" spans="1:26" ht="12.75" customHeight="1" x14ac:dyDescent="0.15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</row>
    <row r="97" spans="1:26" ht="12.75" customHeight="1" x14ac:dyDescent="0.15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</row>
    <row r="98" spans="1:26" ht="12.75" customHeight="1" x14ac:dyDescent="0.15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</row>
    <row r="99" spans="1:26" ht="12.75" customHeight="1" x14ac:dyDescent="0.15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</row>
    <row r="100" spans="1:26" ht="12.75" customHeight="1" x14ac:dyDescent="0.15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</row>
    <row r="101" spans="1:26" ht="12.75" customHeight="1" x14ac:dyDescent="0.15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</row>
    <row r="102" spans="1:26" ht="12.75" customHeight="1" x14ac:dyDescent="0.15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</row>
    <row r="103" spans="1:26" ht="12.75" customHeight="1" x14ac:dyDescent="0.15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</row>
    <row r="104" spans="1:26" ht="12.75" customHeight="1" x14ac:dyDescent="0.15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</row>
    <row r="105" spans="1:26" ht="12.75" customHeight="1" x14ac:dyDescent="0.15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</row>
    <row r="106" spans="1:26" ht="12.75" customHeight="1" x14ac:dyDescent="0.15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</row>
    <row r="107" spans="1:26" ht="12.75" customHeight="1" x14ac:dyDescent="0.15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</row>
    <row r="108" spans="1:26" ht="12.75" customHeight="1" x14ac:dyDescent="0.15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</row>
    <row r="109" spans="1:26" ht="12.75" customHeight="1" x14ac:dyDescent="0.15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</row>
    <row r="110" spans="1:26" ht="12.75" customHeight="1" x14ac:dyDescent="0.15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</row>
    <row r="111" spans="1:26" ht="12.75" customHeight="1" x14ac:dyDescent="0.15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</row>
    <row r="112" spans="1:26" ht="12.75" customHeight="1" x14ac:dyDescent="0.15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</row>
    <row r="113" spans="1:26" ht="12.75" customHeight="1" x14ac:dyDescent="0.15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</row>
    <row r="114" spans="1:26" ht="12.75" customHeight="1" x14ac:dyDescent="0.15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</row>
    <row r="115" spans="1:26" ht="12.75" customHeight="1" x14ac:dyDescent="0.15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</row>
    <row r="116" spans="1:26" ht="12.75" customHeight="1" x14ac:dyDescent="0.15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</row>
    <row r="117" spans="1:26" ht="12.75" customHeight="1" x14ac:dyDescent="0.15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</row>
    <row r="118" spans="1:26" ht="12.75" customHeight="1" x14ac:dyDescent="0.15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</row>
    <row r="119" spans="1:26" ht="12.75" customHeight="1" x14ac:dyDescent="0.15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</row>
    <row r="120" spans="1:26" ht="12.75" customHeight="1" x14ac:dyDescent="0.15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</row>
    <row r="121" spans="1:26" ht="12.75" customHeight="1" x14ac:dyDescent="0.15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</row>
    <row r="122" spans="1:26" ht="12.75" customHeight="1" x14ac:dyDescent="0.15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</row>
    <row r="123" spans="1:26" ht="12.75" customHeight="1" x14ac:dyDescent="0.15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</row>
    <row r="124" spans="1:26" ht="12.75" customHeight="1" x14ac:dyDescent="0.15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</row>
    <row r="125" spans="1:26" ht="12.75" customHeight="1" x14ac:dyDescent="0.15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</row>
    <row r="126" spans="1:26" ht="12.75" customHeight="1" x14ac:dyDescent="0.15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</row>
    <row r="127" spans="1:26" ht="12.75" customHeight="1" x14ac:dyDescent="0.15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</row>
    <row r="128" spans="1:26" ht="12.75" customHeight="1" x14ac:dyDescent="0.15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</row>
    <row r="129" spans="1:26" ht="12.75" customHeight="1" x14ac:dyDescent="0.15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</row>
    <row r="130" spans="1:26" ht="12.75" customHeight="1" x14ac:dyDescent="0.15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</row>
    <row r="131" spans="1:26" ht="12.75" customHeight="1" x14ac:dyDescent="0.15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</row>
    <row r="132" spans="1:26" ht="12.75" customHeight="1" x14ac:dyDescent="0.15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</row>
    <row r="133" spans="1:26" ht="12.75" customHeight="1" x14ac:dyDescent="0.15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</row>
    <row r="134" spans="1:26" ht="12.75" customHeight="1" x14ac:dyDescent="0.15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</row>
    <row r="135" spans="1:26" ht="12.75" customHeight="1" x14ac:dyDescent="0.15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</row>
    <row r="136" spans="1:26" ht="12.75" customHeight="1" x14ac:dyDescent="0.15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</row>
    <row r="137" spans="1:26" ht="12.75" customHeight="1" x14ac:dyDescent="0.15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</row>
    <row r="138" spans="1:26" ht="12.75" customHeight="1" x14ac:dyDescent="0.15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</row>
    <row r="139" spans="1:26" ht="12.75" customHeight="1" x14ac:dyDescent="0.15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</row>
    <row r="140" spans="1:26" ht="12.75" customHeight="1" x14ac:dyDescent="0.15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</row>
    <row r="141" spans="1:26" ht="12.75" customHeight="1" x14ac:dyDescent="0.15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</row>
    <row r="142" spans="1:26" ht="12.75" customHeight="1" x14ac:dyDescent="0.15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</row>
    <row r="143" spans="1:26" ht="12.75" customHeight="1" x14ac:dyDescent="0.15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</row>
    <row r="144" spans="1:26" ht="12.75" customHeight="1" x14ac:dyDescent="0.15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</row>
    <row r="145" spans="1:26" ht="12.75" customHeight="1" x14ac:dyDescent="0.15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</row>
    <row r="146" spans="1:26" ht="12.75" customHeight="1" x14ac:dyDescent="0.15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</row>
    <row r="147" spans="1:26" ht="12.75" customHeight="1" x14ac:dyDescent="0.15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</row>
    <row r="148" spans="1:26" ht="12.75" customHeight="1" x14ac:dyDescent="0.15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</row>
    <row r="149" spans="1:26" ht="12.75" customHeight="1" x14ac:dyDescent="0.15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</row>
    <row r="150" spans="1:26" ht="12.75" customHeight="1" x14ac:dyDescent="0.15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</row>
    <row r="151" spans="1:26" ht="12.75" customHeight="1" x14ac:dyDescent="0.15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</row>
    <row r="152" spans="1:26" ht="12.75" customHeight="1" x14ac:dyDescent="0.15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</row>
    <row r="153" spans="1:26" ht="12.75" customHeight="1" x14ac:dyDescent="0.15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</row>
    <row r="154" spans="1:26" ht="12.75" customHeight="1" x14ac:dyDescent="0.15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</row>
    <row r="155" spans="1:26" ht="12.75" customHeight="1" x14ac:dyDescent="0.1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</row>
    <row r="156" spans="1:26" ht="12.75" customHeight="1" x14ac:dyDescent="0.15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</row>
    <row r="157" spans="1:26" ht="12.75" customHeight="1" x14ac:dyDescent="0.15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</row>
    <row r="158" spans="1:26" ht="12.75" customHeight="1" x14ac:dyDescent="0.15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</row>
    <row r="159" spans="1:26" ht="12.75" customHeight="1" x14ac:dyDescent="0.15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</row>
    <row r="160" spans="1:26" ht="12.75" customHeight="1" x14ac:dyDescent="0.15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</row>
    <row r="161" spans="1:26" ht="12.75" customHeight="1" x14ac:dyDescent="0.15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</row>
    <row r="162" spans="1:26" ht="12.75" customHeight="1" x14ac:dyDescent="0.15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</row>
    <row r="163" spans="1:26" ht="12.75" customHeight="1" x14ac:dyDescent="0.15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</row>
    <row r="164" spans="1:26" ht="12.75" customHeight="1" x14ac:dyDescent="0.15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</row>
    <row r="165" spans="1:26" ht="12.75" customHeight="1" x14ac:dyDescent="0.1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</row>
    <row r="166" spans="1:26" ht="12.75" customHeight="1" x14ac:dyDescent="0.15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</row>
    <row r="167" spans="1:26" ht="12.75" customHeight="1" x14ac:dyDescent="0.15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</row>
    <row r="168" spans="1:26" ht="12.75" customHeight="1" x14ac:dyDescent="0.15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</row>
    <row r="169" spans="1:26" ht="12.75" customHeight="1" x14ac:dyDescent="0.15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</row>
    <row r="170" spans="1:26" ht="12.75" customHeight="1" x14ac:dyDescent="0.15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</row>
    <row r="171" spans="1:26" ht="12.75" customHeight="1" x14ac:dyDescent="0.15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</row>
    <row r="172" spans="1:26" ht="12.75" customHeight="1" x14ac:dyDescent="0.15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</row>
    <row r="173" spans="1:26" ht="12.75" customHeight="1" x14ac:dyDescent="0.15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</row>
    <row r="174" spans="1:26" ht="12.75" customHeight="1" x14ac:dyDescent="0.15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</row>
    <row r="175" spans="1:26" ht="12.75" customHeight="1" x14ac:dyDescent="0.1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</row>
    <row r="176" spans="1:26" ht="12.75" customHeight="1" x14ac:dyDescent="0.15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</row>
    <row r="177" spans="1:26" ht="12.75" customHeight="1" x14ac:dyDescent="0.15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</row>
    <row r="178" spans="1:26" ht="12.75" customHeight="1" x14ac:dyDescent="0.15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</row>
    <row r="179" spans="1:26" ht="12.75" customHeight="1" x14ac:dyDescent="0.15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</row>
    <row r="180" spans="1:26" ht="12.75" customHeight="1" x14ac:dyDescent="0.15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</row>
    <row r="181" spans="1:26" ht="12.75" customHeight="1" x14ac:dyDescent="0.15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</row>
    <row r="182" spans="1:26" ht="12.75" customHeight="1" x14ac:dyDescent="0.15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</row>
    <row r="183" spans="1:26" ht="12.75" customHeight="1" x14ac:dyDescent="0.15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</row>
    <row r="184" spans="1:26" ht="12.75" customHeight="1" x14ac:dyDescent="0.15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</row>
    <row r="185" spans="1:26" ht="12.75" customHeight="1" x14ac:dyDescent="0.1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</row>
    <row r="186" spans="1:26" ht="12.75" customHeight="1" x14ac:dyDescent="0.15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</row>
    <row r="187" spans="1:26" ht="12.75" customHeight="1" x14ac:dyDescent="0.15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</row>
    <row r="188" spans="1:26" ht="12.75" customHeight="1" x14ac:dyDescent="0.15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</row>
    <row r="189" spans="1:26" ht="12.75" customHeight="1" x14ac:dyDescent="0.15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</row>
    <row r="190" spans="1:26" ht="12.75" customHeight="1" x14ac:dyDescent="0.15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</row>
    <row r="191" spans="1:26" ht="12.75" customHeight="1" x14ac:dyDescent="0.15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</row>
    <row r="192" spans="1:26" ht="12.75" customHeight="1" x14ac:dyDescent="0.15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</row>
    <row r="193" spans="1:26" ht="12.75" customHeight="1" x14ac:dyDescent="0.15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</row>
    <row r="194" spans="1:26" ht="12.75" customHeight="1" x14ac:dyDescent="0.15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</row>
    <row r="195" spans="1:26" ht="12.75" customHeight="1" x14ac:dyDescent="0.1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</row>
    <row r="196" spans="1:26" ht="12.75" customHeight="1" x14ac:dyDescent="0.15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</row>
    <row r="197" spans="1:26" ht="12.75" customHeight="1" x14ac:dyDescent="0.15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</row>
    <row r="198" spans="1:26" ht="12.75" customHeight="1" x14ac:dyDescent="0.15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</row>
    <row r="199" spans="1:26" ht="12.75" customHeight="1" x14ac:dyDescent="0.15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</row>
    <row r="200" spans="1:26" ht="12.75" customHeight="1" x14ac:dyDescent="0.15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2.75" customHeight="1" x14ac:dyDescent="0.15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2.75" customHeight="1" x14ac:dyDescent="0.15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2.75" customHeight="1" x14ac:dyDescent="0.15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</row>
    <row r="204" spans="1:26" ht="12.75" customHeight="1" x14ac:dyDescent="0.15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</row>
    <row r="205" spans="1:26" ht="12.75" customHeight="1" x14ac:dyDescent="0.1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</row>
    <row r="206" spans="1:26" ht="12.75" customHeight="1" x14ac:dyDescent="0.15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</row>
    <row r="207" spans="1:26" ht="12.75" customHeight="1" x14ac:dyDescent="0.15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</row>
    <row r="208" spans="1:26" ht="12.75" customHeight="1" x14ac:dyDescent="0.15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</row>
    <row r="209" spans="1:26" ht="12.75" customHeight="1" x14ac:dyDescent="0.15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</row>
    <row r="210" spans="1:26" ht="12.75" customHeight="1" x14ac:dyDescent="0.15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</row>
    <row r="211" spans="1:26" ht="12.75" customHeight="1" x14ac:dyDescent="0.15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2.75" customHeight="1" x14ac:dyDescent="0.15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2.75" customHeight="1" x14ac:dyDescent="0.15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</row>
    <row r="214" spans="1:26" ht="12.75" customHeight="1" x14ac:dyDescent="0.15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</row>
    <row r="215" spans="1:26" ht="12.75" customHeight="1" x14ac:dyDescent="0.1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</row>
    <row r="216" spans="1:26" ht="12.75" customHeight="1" x14ac:dyDescent="0.15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</row>
    <row r="217" spans="1:26" ht="12.75" customHeight="1" x14ac:dyDescent="0.15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</row>
    <row r="218" spans="1:26" ht="12.75" customHeight="1" x14ac:dyDescent="0.15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</row>
    <row r="219" spans="1:26" ht="12.75" customHeight="1" x14ac:dyDescent="0.15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2.75" customHeight="1" x14ac:dyDescent="0.15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2.75" customHeight="1" x14ac:dyDescent="0.15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</row>
    <row r="222" spans="1:26" ht="12.75" customHeight="1" x14ac:dyDescent="0.15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</row>
    <row r="223" spans="1:26" ht="12.75" customHeight="1" x14ac:dyDescent="0.15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</row>
    <row r="224" spans="1:26" ht="12.75" customHeight="1" x14ac:dyDescent="0.15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</row>
    <row r="225" spans="1:26" ht="12.75" customHeight="1" x14ac:dyDescent="0.15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</row>
    <row r="226" spans="1:26" ht="12.75" customHeight="1" x14ac:dyDescent="0.15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</row>
    <row r="227" spans="1:26" ht="12.75" customHeight="1" x14ac:dyDescent="0.15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</row>
    <row r="228" spans="1:26" ht="12.75" customHeight="1" x14ac:dyDescent="0.15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</row>
    <row r="229" spans="1:26" ht="12.75" customHeight="1" x14ac:dyDescent="0.15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</row>
    <row r="230" spans="1:26" ht="12.75" customHeight="1" x14ac:dyDescent="0.15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</row>
    <row r="231" spans="1:26" ht="12.75" customHeight="1" x14ac:dyDescent="0.15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</row>
    <row r="232" spans="1:26" ht="12.75" customHeight="1" x14ac:dyDescent="0.15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</row>
    <row r="233" spans="1:26" ht="12.75" customHeight="1" x14ac:dyDescent="0.15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</row>
    <row r="234" spans="1:26" ht="12.75" customHeight="1" x14ac:dyDescent="0.15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</row>
    <row r="235" spans="1:26" ht="12.75" customHeight="1" x14ac:dyDescent="0.15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</row>
    <row r="236" spans="1:26" ht="12.75" customHeight="1" x14ac:dyDescent="0.15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</row>
    <row r="237" spans="1:26" ht="12.75" customHeight="1" x14ac:dyDescent="0.15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</row>
    <row r="238" spans="1:26" ht="12.75" customHeight="1" x14ac:dyDescent="0.15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</row>
    <row r="239" spans="1:26" ht="12.75" customHeight="1" x14ac:dyDescent="0.15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</row>
    <row r="240" spans="1:26" ht="12.75" customHeight="1" x14ac:dyDescent="0.15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</row>
    <row r="241" spans="1:26" ht="12.75" customHeight="1" x14ac:dyDescent="0.15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</row>
    <row r="242" spans="1:26" ht="12.75" customHeight="1" x14ac:dyDescent="0.15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</row>
    <row r="243" spans="1:26" ht="12.75" customHeight="1" x14ac:dyDescent="0.15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</row>
    <row r="244" spans="1:26" ht="12.75" customHeight="1" x14ac:dyDescent="0.15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</row>
    <row r="245" spans="1:26" ht="12.75" customHeight="1" x14ac:dyDescent="0.15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</row>
    <row r="246" spans="1:26" ht="12.75" customHeight="1" x14ac:dyDescent="0.15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</row>
    <row r="247" spans="1:26" ht="12.75" customHeight="1" x14ac:dyDescent="0.15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</row>
    <row r="248" spans="1:26" ht="12.75" customHeight="1" x14ac:dyDescent="0.15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</row>
    <row r="249" spans="1:26" ht="12.75" customHeight="1" x14ac:dyDescent="0.15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</row>
    <row r="250" spans="1:26" ht="12.75" customHeight="1" x14ac:dyDescent="0.15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</row>
    <row r="251" spans="1:26" ht="12.75" customHeight="1" x14ac:dyDescent="0.15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</row>
    <row r="252" spans="1:26" ht="12.75" customHeight="1" x14ac:dyDescent="0.15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</row>
    <row r="253" spans="1:26" ht="12.75" customHeight="1" x14ac:dyDescent="0.15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</row>
    <row r="254" spans="1:26" ht="12.75" customHeight="1" x14ac:dyDescent="0.15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</row>
    <row r="255" spans="1:26" ht="12.75" customHeight="1" x14ac:dyDescent="0.15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</row>
    <row r="256" spans="1:26" ht="12.75" customHeight="1" x14ac:dyDescent="0.15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</row>
    <row r="257" spans="1:26" ht="12.75" customHeight="1" x14ac:dyDescent="0.15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</row>
    <row r="258" spans="1:26" ht="12.75" customHeight="1" x14ac:dyDescent="0.15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</row>
    <row r="259" spans="1:26" ht="12.75" customHeight="1" x14ac:dyDescent="0.15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</row>
    <row r="260" spans="1:26" ht="12.75" customHeight="1" x14ac:dyDescent="0.15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</row>
    <row r="261" spans="1:26" ht="12.75" customHeight="1" x14ac:dyDescent="0.15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</row>
    <row r="262" spans="1:26" ht="12.75" customHeight="1" x14ac:dyDescent="0.15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</row>
    <row r="263" spans="1:26" ht="12.75" customHeight="1" x14ac:dyDescent="0.15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</row>
    <row r="264" spans="1:26" ht="12.75" customHeight="1" x14ac:dyDescent="0.15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</row>
    <row r="265" spans="1:26" ht="12.75" customHeight="1" x14ac:dyDescent="0.15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</row>
    <row r="266" spans="1:26" ht="12.75" customHeight="1" x14ac:dyDescent="0.15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</row>
    <row r="267" spans="1:26" ht="12.75" customHeight="1" x14ac:dyDescent="0.15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</row>
    <row r="268" spans="1:26" ht="12.75" customHeight="1" x14ac:dyDescent="0.15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</row>
    <row r="269" spans="1:26" ht="12.75" customHeight="1" x14ac:dyDescent="0.15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</row>
    <row r="270" spans="1:26" ht="12.75" customHeight="1" x14ac:dyDescent="0.15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</row>
    <row r="271" spans="1:26" ht="12.75" customHeight="1" x14ac:dyDescent="0.15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</row>
    <row r="272" spans="1:26" ht="12.75" customHeight="1" x14ac:dyDescent="0.15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</row>
    <row r="273" spans="1:26" ht="12.75" customHeight="1" x14ac:dyDescent="0.15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</row>
    <row r="274" spans="1:26" ht="12.75" customHeight="1" x14ac:dyDescent="0.15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</row>
    <row r="275" spans="1:26" ht="12.75" customHeight="1" x14ac:dyDescent="0.15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</row>
    <row r="276" spans="1:26" ht="12.75" customHeight="1" x14ac:dyDescent="0.15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</row>
    <row r="277" spans="1:26" ht="12.75" customHeight="1" x14ac:dyDescent="0.15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</row>
    <row r="278" spans="1:26" ht="12.75" customHeight="1" x14ac:dyDescent="0.15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</row>
    <row r="279" spans="1:26" ht="12.75" customHeight="1" x14ac:dyDescent="0.15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</row>
    <row r="280" spans="1:26" ht="12.75" customHeight="1" x14ac:dyDescent="0.15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</row>
    <row r="281" spans="1:26" ht="12.75" customHeight="1" x14ac:dyDescent="0.15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</row>
    <row r="282" spans="1:26" ht="12.75" customHeight="1" x14ac:dyDescent="0.15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</row>
    <row r="283" spans="1:26" ht="12.75" customHeight="1" x14ac:dyDescent="0.15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</row>
    <row r="284" spans="1:26" ht="12.75" customHeight="1" x14ac:dyDescent="0.15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</row>
    <row r="285" spans="1:26" ht="12.75" customHeight="1" x14ac:dyDescent="0.15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</row>
    <row r="286" spans="1:26" ht="12.75" customHeight="1" x14ac:dyDescent="0.15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</row>
    <row r="287" spans="1:26" ht="12.75" customHeight="1" x14ac:dyDescent="0.15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</row>
    <row r="288" spans="1:26" ht="12.75" customHeight="1" x14ac:dyDescent="0.15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</row>
    <row r="289" spans="1:26" ht="12.75" customHeight="1" x14ac:dyDescent="0.15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</row>
    <row r="290" spans="1:26" ht="12.75" customHeight="1" x14ac:dyDescent="0.15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</row>
    <row r="291" spans="1:26" ht="12.75" customHeight="1" x14ac:dyDescent="0.15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</row>
    <row r="292" spans="1:26" ht="12.75" customHeight="1" x14ac:dyDescent="0.15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</row>
    <row r="293" spans="1:26" ht="12.75" customHeight="1" x14ac:dyDescent="0.15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</row>
    <row r="294" spans="1:26" ht="12.75" customHeight="1" x14ac:dyDescent="0.15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</row>
    <row r="295" spans="1:26" ht="12.75" customHeight="1" x14ac:dyDescent="0.15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</row>
    <row r="296" spans="1:26" ht="12.75" customHeight="1" x14ac:dyDescent="0.15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</row>
    <row r="297" spans="1:26" ht="12.75" customHeight="1" x14ac:dyDescent="0.15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</row>
    <row r="298" spans="1:26" ht="12.75" customHeight="1" x14ac:dyDescent="0.15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</row>
    <row r="299" spans="1:26" ht="12.75" customHeight="1" x14ac:dyDescent="0.15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</row>
    <row r="300" spans="1:26" ht="12.75" customHeight="1" x14ac:dyDescent="0.15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</row>
    <row r="301" spans="1:26" ht="12.75" customHeight="1" x14ac:dyDescent="0.15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</row>
    <row r="302" spans="1:26" ht="12.75" customHeight="1" x14ac:dyDescent="0.15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</row>
    <row r="303" spans="1:26" ht="12.75" customHeight="1" x14ac:dyDescent="0.15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</row>
    <row r="304" spans="1:26" ht="12.75" customHeight="1" x14ac:dyDescent="0.15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</row>
    <row r="305" spans="1:26" ht="12.75" customHeight="1" x14ac:dyDescent="0.15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</row>
    <row r="306" spans="1:26" ht="12.75" customHeight="1" x14ac:dyDescent="0.15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</row>
    <row r="307" spans="1:26" ht="12.75" customHeight="1" x14ac:dyDescent="0.15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</row>
    <row r="308" spans="1:26" ht="12.75" customHeight="1" x14ac:dyDescent="0.15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</row>
    <row r="309" spans="1:26" ht="12.75" customHeight="1" x14ac:dyDescent="0.15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</row>
    <row r="310" spans="1:26" ht="12.75" customHeight="1" x14ac:dyDescent="0.15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</row>
    <row r="311" spans="1:26" ht="12.75" customHeight="1" x14ac:dyDescent="0.15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</row>
    <row r="312" spans="1:26" ht="12.75" customHeight="1" x14ac:dyDescent="0.15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</row>
    <row r="313" spans="1:26" ht="12.75" customHeight="1" x14ac:dyDescent="0.15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</row>
    <row r="314" spans="1:26" ht="12.75" customHeight="1" x14ac:dyDescent="0.15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</row>
    <row r="315" spans="1:26" ht="12.75" customHeight="1" x14ac:dyDescent="0.15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</row>
    <row r="316" spans="1:26" ht="12.75" customHeight="1" x14ac:dyDescent="0.15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</row>
    <row r="317" spans="1:26" ht="12.75" customHeight="1" x14ac:dyDescent="0.15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</row>
    <row r="318" spans="1:26" ht="12.75" customHeight="1" x14ac:dyDescent="0.15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</row>
    <row r="319" spans="1:26" ht="12.75" customHeight="1" x14ac:dyDescent="0.15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</row>
    <row r="320" spans="1:26" ht="12.75" customHeight="1" x14ac:dyDescent="0.15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</row>
    <row r="321" spans="1:26" ht="12.75" customHeight="1" x14ac:dyDescent="0.15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</row>
    <row r="322" spans="1:26" ht="12.75" customHeight="1" x14ac:dyDescent="0.15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</row>
    <row r="323" spans="1:26" ht="12.75" customHeight="1" x14ac:dyDescent="0.15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</row>
    <row r="324" spans="1:26" ht="12.75" customHeight="1" x14ac:dyDescent="0.15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</row>
    <row r="325" spans="1:26" ht="12.75" customHeight="1" x14ac:dyDescent="0.15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</row>
    <row r="326" spans="1:26" ht="12.75" customHeight="1" x14ac:dyDescent="0.15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</row>
    <row r="327" spans="1:26" ht="12.75" customHeight="1" x14ac:dyDescent="0.15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</row>
    <row r="328" spans="1:26" ht="12.75" customHeight="1" x14ac:dyDescent="0.15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</row>
    <row r="329" spans="1:26" ht="12.75" customHeight="1" x14ac:dyDescent="0.15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</row>
    <row r="330" spans="1:26" ht="12.75" customHeight="1" x14ac:dyDescent="0.15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</row>
    <row r="331" spans="1:26" ht="12.75" customHeight="1" x14ac:dyDescent="0.15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</row>
    <row r="332" spans="1:26" ht="12.75" customHeight="1" x14ac:dyDescent="0.15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</row>
    <row r="333" spans="1:26" ht="12.75" customHeight="1" x14ac:dyDescent="0.15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</row>
    <row r="334" spans="1:26" ht="12.75" customHeight="1" x14ac:dyDescent="0.15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</row>
    <row r="335" spans="1:26" ht="12.75" customHeight="1" x14ac:dyDescent="0.15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</row>
    <row r="336" spans="1:26" ht="12.75" customHeight="1" x14ac:dyDescent="0.15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</row>
    <row r="337" spans="1:26" ht="12.75" customHeight="1" x14ac:dyDescent="0.15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</row>
    <row r="338" spans="1:26" ht="12.75" customHeight="1" x14ac:dyDescent="0.15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</row>
    <row r="339" spans="1:26" ht="12.75" customHeight="1" x14ac:dyDescent="0.15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</row>
    <row r="340" spans="1:26" ht="12.75" customHeight="1" x14ac:dyDescent="0.15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</row>
    <row r="341" spans="1:26" ht="12.75" customHeight="1" x14ac:dyDescent="0.15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</row>
    <row r="342" spans="1:26" ht="12.75" customHeight="1" x14ac:dyDescent="0.15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</row>
    <row r="343" spans="1:26" ht="12.75" customHeight="1" x14ac:dyDescent="0.15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</row>
    <row r="344" spans="1:26" ht="12.75" customHeight="1" x14ac:dyDescent="0.15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</row>
    <row r="345" spans="1:26" ht="12.75" customHeight="1" x14ac:dyDescent="0.15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</row>
    <row r="346" spans="1:26" ht="12.75" customHeight="1" x14ac:dyDescent="0.15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</row>
    <row r="347" spans="1:26" ht="12.75" customHeight="1" x14ac:dyDescent="0.15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</row>
    <row r="348" spans="1:26" ht="12.75" customHeight="1" x14ac:dyDescent="0.15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</row>
    <row r="349" spans="1:26" ht="12.75" customHeight="1" x14ac:dyDescent="0.15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</row>
    <row r="350" spans="1:26" ht="12.75" customHeight="1" x14ac:dyDescent="0.15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</row>
    <row r="351" spans="1:26" ht="12.75" customHeight="1" x14ac:dyDescent="0.15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</row>
    <row r="352" spans="1:26" ht="12.75" customHeight="1" x14ac:dyDescent="0.15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</row>
    <row r="353" spans="1:26" ht="12.75" customHeight="1" x14ac:dyDescent="0.15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</row>
    <row r="354" spans="1:26" ht="12.75" customHeight="1" x14ac:dyDescent="0.15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</row>
    <row r="355" spans="1:26" ht="12.75" customHeight="1" x14ac:dyDescent="0.15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</row>
    <row r="356" spans="1:26" ht="12.75" customHeight="1" x14ac:dyDescent="0.15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</row>
    <row r="357" spans="1:26" ht="12.75" customHeight="1" x14ac:dyDescent="0.15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</row>
    <row r="358" spans="1:26" ht="12.75" customHeight="1" x14ac:dyDescent="0.15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</row>
    <row r="359" spans="1:26" ht="12.75" customHeight="1" x14ac:dyDescent="0.15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</row>
    <row r="360" spans="1:26" ht="12.75" customHeight="1" x14ac:dyDescent="0.15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</row>
    <row r="361" spans="1:26" ht="12.75" customHeight="1" x14ac:dyDescent="0.15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</row>
    <row r="362" spans="1:26" ht="12.75" customHeight="1" x14ac:dyDescent="0.15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</row>
    <row r="363" spans="1:26" ht="12.75" customHeight="1" x14ac:dyDescent="0.15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</row>
    <row r="364" spans="1:26" ht="12.75" customHeight="1" x14ac:dyDescent="0.15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</row>
    <row r="365" spans="1:26" ht="12.75" customHeight="1" x14ac:dyDescent="0.15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</row>
    <row r="366" spans="1:26" ht="12.75" customHeight="1" x14ac:dyDescent="0.15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</row>
    <row r="367" spans="1:26" ht="12.75" customHeight="1" x14ac:dyDescent="0.15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</row>
    <row r="368" spans="1:26" ht="12.75" customHeight="1" x14ac:dyDescent="0.15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</row>
    <row r="369" spans="1:26" ht="12.75" customHeight="1" x14ac:dyDescent="0.15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</row>
    <row r="370" spans="1:26" ht="12.75" customHeight="1" x14ac:dyDescent="0.15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</row>
    <row r="371" spans="1:26" ht="12.75" customHeight="1" x14ac:dyDescent="0.15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</row>
    <row r="372" spans="1:26" ht="12.75" customHeight="1" x14ac:dyDescent="0.15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</row>
    <row r="373" spans="1:26" ht="12.75" customHeight="1" x14ac:dyDescent="0.15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</row>
    <row r="374" spans="1:26" ht="12.75" customHeight="1" x14ac:dyDescent="0.15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</row>
    <row r="375" spans="1:26" ht="12.75" customHeight="1" x14ac:dyDescent="0.15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</row>
    <row r="376" spans="1:26" ht="12.75" customHeight="1" x14ac:dyDescent="0.15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</row>
    <row r="377" spans="1:26" ht="12.75" customHeight="1" x14ac:dyDescent="0.15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</row>
    <row r="378" spans="1:26" ht="12.75" customHeight="1" x14ac:dyDescent="0.15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</row>
    <row r="379" spans="1:26" ht="12.75" customHeight="1" x14ac:dyDescent="0.15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</row>
    <row r="380" spans="1:26" ht="12.75" customHeight="1" x14ac:dyDescent="0.15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</row>
    <row r="381" spans="1:26" ht="12.75" customHeight="1" x14ac:dyDescent="0.15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</row>
    <row r="382" spans="1:26" ht="12.75" customHeight="1" x14ac:dyDescent="0.15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</row>
    <row r="383" spans="1:26" ht="12.75" customHeight="1" x14ac:dyDescent="0.15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</row>
    <row r="384" spans="1:26" ht="12.75" customHeight="1" x14ac:dyDescent="0.15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</row>
    <row r="385" spans="1:26" ht="12.75" customHeight="1" x14ac:dyDescent="0.15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</row>
    <row r="386" spans="1:26" ht="12.75" customHeight="1" x14ac:dyDescent="0.15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</row>
    <row r="387" spans="1:26" ht="12.75" customHeight="1" x14ac:dyDescent="0.15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</row>
    <row r="388" spans="1:26" ht="12.75" customHeight="1" x14ac:dyDescent="0.15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</row>
    <row r="389" spans="1:26" ht="12.75" customHeight="1" x14ac:dyDescent="0.15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</row>
    <row r="390" spans="1:26" ht="12.75" customHeight="1" x14ac:dyDescent="0.15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</row>
    <row r="391" spans="1:26" ht="12.75" customHeight="1" x14ac:dyDescent="0.15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</row>
    <row r="392" spans="1:26" ht="12.75" customHeight="1" x14ac:dyDescent="0.15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</row>
    <row r="393" spans="1:26" ht="12.75" customHeight="1" x14ac:dyDescent="0.15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</row>
    <row r="394" spans="1:26" ht="12.75" customHeight="1" x14ac:dyDescent="0.15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</row>
    <row r="395" spans="1:26" ht="12.75" customHeight="1" x14ac:dyDescent="0.15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</row>
    <row r="396" spans="1:26" ht="12.75" customHeight="1" x14ac:dyDescent="0.15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</row>
    <row r="397" spans="1:26" ht="12.75" customHeight="1" x14ac:dyDescent="0.15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</row>
    <row r="398" spans="1:26" ht="12.75" customHeight="1" x14ac:dyDescent="0.15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</row>
    <row r="399" spans="1:26" ht="12.75" customHeight="1" x14ac:dyDescent="0.15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</row>
    <row r="400" spans="1:26" ht="12.75" customHeight="1" x14ac:dyDescent="0.15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</row>
    <row r="401" spans="1:26" ht="12.75" customHeight="1" x14ac:dyDescent="0.15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</row>
    <row r="402" spans="1:26" ht="12.75" customHeight="1" x14ac:dyDescent="0.15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</row>
    <row r="403" spans="1:26" ht="12.75" customHeight="1" x14ac:dyDescent="0.15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</row>
    <row r="404" spans="1:26" ht="12.75" customHeight="1" x14ac:dyDescent="0.15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</row>
    <row r="405" spans="1:26" ht="12.75" customHeight="1" x14ac:dyDescent="0.15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</row>
    <row r="406" spans="1:26" ht="12.75" customHeight="1" x14ac:dyDescent="0.15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</row>
    <row r="407" spans="1:26" ht="12.75" customHeight="1" x14ac:dyDescent="0.15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</row>
    <row r="408" spans="1:26" ht="12.75" customHeight="1" x14ac:dyDescent="0.15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</row>
    <row r="409" spans="1:26" ht="12.75" customHeight="1" x14ac:dyDescent="0.15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</row>
    <row r="410" spans="1:26" ht="12.75" customHeight="1" x14ac:dyDescent="0.15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</row>
    <row r="411" spans="1:26" ht="12.75" customHeight="1" x14ac:dyDescent="0.15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</row>
    <row r="412" spans="1:26" ht="12.75" customHeight="1" x14ac:dyDescent="0.15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</row>
    <row r="413" spans="1:26" ht="12.75" customHeight="1" x14ac:dyDescent="0.15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</row>
    <row r="414" spans="1:26" ht="12.75" customHeight="1" x14ac:dyDescent="0.15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</row>
    <row r="415" spans="1:26" ht="12.75" customHeight="1" x14ac:dyDescent="0.15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</row>
    <row r="416" spans="1:26" ht="12.75" customHeight="1" x14ac:dyDescent="0.15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</row>
    <row r="417" spans="1:26" ht="12.75" customHeight="1" x14ac:dyDescent="0.15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</row>
    <row r="418" spans="1:26" ht="12.75" customHeight="1" x14ac:dyDescent="0.15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</row>
    <row r="419" spans="1:26" ht="12.75" customHeight="1" x14ac:dyDescent="0.15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</row>
    <row r="420" spans="1:26" ht="12.75" customHeight="1" x14ac:dyDescent="0.15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</row>
    <row r="421" spans="1:26" ht="12.75" customHeight="1" x14ac:dyDescent="0.15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</row>
    <row r="422" spans="1:26" ht="12.75" customHeight="1" x14ac:dyDescent="0.15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</row>
    <row r="423" spans="1:26" ht="12.75" customHeight="1" x14ac:dyDescent="0.15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</row>
    <row r="424" spans="1:26" ht="12.75" customHeight="1" x14ac:dyDescent="0.15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</row>
    <row r="425" spans="1:26" ht="12.75" customHeight="1" x14ac:dyDescent="0.15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</row>
    <row r="426" spans="1:26" ht="12.75" customHeight="1" x14ac:dyDescent="0.15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</row>
    <row r="427" spans="1:26" ht="12.75" customHeight="1" x14ac:dyDescent="0.15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</row>
    <row r="428" spans="1:26" ht="12.75" customHeight="1" x14ac:dyDescent="0.15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</row>
    <row r="429" spans="1:26" ht="12.75" customHeight="1" x14ac:dyDescent="0.15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</row>
    <row r="430" spans="1:26" ht="12.75" customHeight="1" x14ac:dyDescent="0.15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</row>
    <row r="431" spans="1:26" ht="12.75" customHeight="1" x14ac:dyDescent="0.15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</row>
    <row r="432" spans="1:26" ht="12.75" customHeight="1" x14ac:dyDescent="0.15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</row>
    <row r="433" spans="1:26" ht="12.75" customHeight="1" x14ac:dyDescent="0.15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</row>
    <row r="434" spans="1:26" ht="12.75" customHeight="1" x14ac:dyDescent="0.15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</row>
    <row r="435" spans="1:26" ht="12.75" customHeight="1" x14ac:dyDescent="0.15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</row>
    <row r="436" spans="1:26" ht="12.75" customHeight="1" x14ac:dyDescent="0.15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</row>
    <row r="437" spans="1:26" ht="12.75" customHeight="1" x14ac:dyDescent="0.15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</row>
    <row r="438" spans="1:26" ht="12.75" customHeight="1" x14ac:dyDescent="0.15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</row>
    <row r="439" spans="1:26" ht="12.75" customHeight="1" x14ac:dyDescent="0.15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</row>
    <row r="440" spans="1:26" ht="12.75" customHeight="1" x14ac:dyDescent="0.15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</row>
    <row r="441" spans="1:26" ht="12.75" customHeight="1" x14ac:dyDescent="0.15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</row>
    <row r="442" spans="1:26" ht="12.75" customHeight="1" x14ac:dyDescent="0.15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</row>
    <row r="443" spans="1:26" ht="12.75" customHeight="1" x14ac:dyDescent="0.15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</row>
    <row r="444" spans="1:26" ht="12.75" customHeight="1" x14ac:dyDescent="0.15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</row>
    <row r="445" spans="1:26" ht="12.75" customHeight="1" x14ac:dyDescent="0.15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</row>
    <row r="446" spans="1:26" ht="12.75" customHeight="1" x14ac:dyDescent="0.15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</row>
    <row r="447" spans="1:26" ht="12.75" customHeight="1" x14ac:dyDescent="0.15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</row>
    <row r="448" spans="1:26" ht="12.75" customHeight="1" x14ac:dyDescent="0.15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</row>
    <row r="449" spans="1:26" ht="12.75" customHeight="1" x14ac:dyDescent="0.15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</row>
    <row r="450" spans="1:26" ht="12.75" customHeight="1" x14ac:dyDescent="0.15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</row>
    <row r="451" spans="1:26" ht="12.75" customHeight="1" x14ac:dyDescent="0.15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</row>
    <row r="452" spans="1:26" ht="12.75" customHeight="1" x14ac:dyDescent="0.15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</row>
    <row r="453" spans="1:26" ht="12.75" customHeight="1" x14ac:dyDescent="0.15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</row>
    <row r="454" spans="1:26" ht="12.75" customHeight="1" x14ac:dyDescent="0.15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</row>
    <row r="455" spans="1:26" ht="12.75" customHeight="1" x14ac:dyDescent="0.15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</row>
    <row r="456" spans="1:26" ht="12.75" customHeight="1" x14ac:dyDescent="0.15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</row>
    <row r="457" spans="1:26" ht="12.75" customHeight="1" x14ac:dyDescent="0.15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</row>
    <row r="458" spans="1:26" ht="12.75" customHeight="1" x14ac:dyDescent="0.15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</row>
    <row r="459" spans="1:26" ht="12.75" customHeight="1" x14ac:dyDescent="0.15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</row>
    <row r="460" spans="1:26" ht="12.75" customHeight="1" x14ac:dyDescent="0.15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</row>
    <row r="461" spans="1:26" ht="12.75" customHeight="1" x14ac:dyDescent="0.15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</row>
    <row r="462" spans="1:26" ht="12.75" customHeight="1" x14ac:dyDescent="0.15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</row>
    <row r="463" spans="1:26" ht="12.75" customHeight="1" x14ac:dyDescent="0.15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</row>
    <row r="464" spans="1:26" ht="12.75" customHeight="1" x14ac:dyDescent="0.15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</row>
    <row r="465" spans="1:26" ht="12.75" customHeight="1" x14ac:dyDescent="0.15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</row>
    <row r="466" spans="1:26" ht="12.75" customHeight="1" x14ac:dyDescent="0.15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</row>
    <row r="467" spans="1:26" ht="12.75" customHeight="1" x14ac:dyDescent="0.15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</row>
    <row r="468" spans="1:26" ht="12.75" customHeight="1" x14ac:dyDescent="0.15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</row>
    <row r="469" spans="1:26" ht="12.75" customHeight="1" x14ac:dyDescent="0.15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</row>
    <row r="470" spans="1:26" ht="12.75" customHeight="1" x14ac:dyDescent="0.15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</row>
    <row r="471" spans="1:26" ht="12.75" customHeight="1" x14ac:dyDescent="0.15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</row>
    <row r="472" spans="1:26" ht="12.75" customHeight="1" x14ac:dyDescent="0.15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</row>
    <row r="473" spans="1:26" ht="12.75" customHeight="1" x14ac:dyDescent="0.15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</row>
    <row r="474" spans="1:26" ht="12.75" customHeight="1" x14ac:dyDescent="0.15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</row>
    <row r="475" spans="1:26" ht="12.75" customHeight="1" x14ac:dyDescent="0.15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</row>
    <row r="476" spans="1:26" ht="12.75" customHeight="1" x14ac:dyDescent="0.15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</row>
    <row r="477" spans="1:26" ht="12.75" customHeight="1" x14ac:dyDescent="0.15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</row>
    <row r="478" spans="1:26" ht="12.75" customHeight="1" x14ac:dyDescent="0.15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</row>
    <row r="479" spans="1:26" ht="12.75" customHeight="1" x14ac:dyDescent="0.15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</row>
    <row r="480" spans="1:26" ht="12.75" customHeight="1" x14ac:dyDescent="0.15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</row>
    <row r="481" spans="1:26" ht="12.75" customHeight="1" x14ac:dyDescent="0.15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</row>
    <row r="482" spans="1:26" ht="12.75" customHeight="1" x14ac:dyDescent="0.15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</row>
    <row r="483" spans="1:26" ht="12.75" customHeight="1" x14ac:dyDescent="0.15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</row>
    <row r="484" spans="1:26" ht="12.75" customHeight="1" x14ac:dyDescent="0.15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</row>
    <row r="485" spans="1:26" ht="12.75" customHeight="1" x14ac:dyDescent="0.15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</row>
    <row r="486" spans="1:26" ht="12.75" customHeight="1" x14ac:dyDescent="0.15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</row>
    <row r="487" spans="1:26" ht="12.75" customHeight="1" x14ac:dyDescent="0.15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</row>
    <row r="488" spans="1:26" ht="12.75" customHeight="1" x14ac:dyDescent="0.15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</row>
    <row r="489" spans="1:26" ht="12.75" customHeight="1" x14ac:dyDescent="0.15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</row>
    <row r="490" spans="1:26" ht="12.75" customHeight="1" x14ac:dyDescent="0.15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</row>
    <row r="491" spans="1:26" ht="12.75" customHeight="1" x14ac:dyDescent="0.15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</row>
    <row r="492" spans="1:26" ht="12.75" customHeight="1" x14ac:dyDescent="0.15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</row>
    <row r="493" spans="1:26" ht="12.75" customHeight="1" x14ac:dyDescent="0.15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</row>
    <row r="494" spans="1:26" ht="12.75" customHeight="1" x14ac:dyDescent="0.15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</row>
    <row r="495" spans="1:26" ht="12.75" customHeight="1" x14ac:dyDescent="0.15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</row>
    <row r="496" spans="1:26" ht="12.75" customHeight="1" x14ac:dyDescent="0.15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</row>
    <row r="497" spans="1:26" ht="12.75" customHeight="1" x14ac:dyDescent="0.15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</row>
    <row r="498" spans="1:26" ht="12.75" customHeight="1" x14ac:dyDescent="0.15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</row>
    <row r="499" spans="1:26" ht="12.75" customHeight="1" x14ac:dyDescent="0.15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</row>
    <row r="500" spans="1:26" ht="12.75" customHeight="1" x14ac:dyDescent="0.15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</row>
    <row r="501" spans="1:26" ht="12.75" customHeight="1" x14ac:dyDescent="0.15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</row>
    <row r="502" spans="1:26" ht="12.75" customHeight="1" x14ac:dyDescent="0.15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</row>
    <row r="503" spans="1:26" ht="12.75" customHeight="1" x14ac:dyDescent="0.15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</row>
    <row r="504" spans="1:26" ht="12.75" customHeight="1" x14ac:dyDescent="0.15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</row>
    <row r="505" spans="1:26" ht="12.75" customHeight="1" x14ac:dyDescent="0.15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</row>
    <row r="506" spans="1:26" ht="12.75" customHeight="1" x14ac:dyDescent="0.15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</row>
    <row r="507" spans="1:26" ht="12.75" customHeight="1" x14ac:dyDescent="0.15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</row>
    <row r="508" spans="1:26" ht="12.75" customHeight="1" x14ac:dyDescent="0.15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</row>
    <row r="509" spans="1:26" ht="12.75" customHeight="1" x14ac:dyDescent="0.15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</row>
    <row r="510" spans="1:26" ht="12.75" customHeight="1" x14ac:dyDescent="0.15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</row>
    <row r="511" spans="1:26" ht="12.75" customHeight="1" x14ac:dyDescent="0.15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</row>
    <row r="512" spans="1:26" ht="12.75" customHeight="1" x14ac:dyDescent="0.15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</row>
    <row r="513" spans="1:26" ht="12.75" customHeight="1" x14ac:dyDescent="0.15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</row>
    <row r="514" spans="1:26" ht="12.75" customHeight="1" x14ac:dyDescent="0.15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</row>
    <row r="515" spans="1:26" ht="12.75" customHeight="1" x14ac:dyDescent="0.15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</row>
    <row r="516" spans="1:26" ht="12.75" customHeight="1" x14ac:dyDescent="0.15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</row>
    <row r="517" spans="1:26" ht="12.75" customHeight="1" x14ac:dyDescent="0.15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</row>
    <row r="518" spans="1:26" ht="12.75" customHeight="1" x14ac:dyDescent="0.15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</row>
    <row r="519" spans="1:26" ht="12.75" customHeight="1" x14ac:dyDescent="0.15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</row>
    <row r="520" spans="1:26" ht="12.75" customHeight="1" x14ac:dyDescent="0.15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</row>
    <row r="521" spans="1:26" ht="12.75" customHeight="1" x14ac:dyDescent="0.15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</row>
    <row r="522" spans="1:26" ht="12.75" customHeight="1" x14ac:dyDescent="0.15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</row>
    <row r="523" spans="1:26" ht="12.75" customHeight="1" x14ac:dyDescent="0.15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</row>
    <row r="524" spans="1:26" ht="12.75" customHeight="1" x14ac:dyDescent="0.15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</row>
    <row r="525" spans="1:26" ht="12.75" customHeight="1" x14ac:dyDescent="0.15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</row>
    <row r="526" spans="1:26" ht="12.75" customHeight="1" x14ac:dyDescent="0.15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</row>
    <row r="527" spans="1:26" ht="12.75" customHeight="1" x14ac:dyDescent="0.15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</row>
    <row r="528" spans="1:26" ht="12.75" customHeight="1" x14ac:dyDescent="0.15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</row>
    <row r="529" spans="1:26" ht="12.75" customHeight="1" x14ac:dyDescent="0.15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</row>
    <row r="530" spans="1:26" ht="12.75" customHeight="1" x14ac:dyDescent="0.15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</row>
    <row r="531" spans="1:26" ht="12.75" customHeight="1" x14ac:dyDescent="0.15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</row>
    <row r="532" spans="1:26" ht="12.75" customHeight="1" x14ac:dyDescent="0.15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</row>
    <row r="533" spans="1:26" ht="12.75" customHeight="1" x14ac:dyDescent="0.15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</row>
    <row r="534" spans="1:26" ht="12.75" customHeight="1" x14ac:dyDescent="0.15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</row>
    <row r="535" spans="1:26" ht="12.75" customHeight="1" x14ac:dyDescent="0.15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</row>
    <row r="536" spans="1:26" ht="12.75" customHeight="1" x14ac:dyDescent="0.15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</row>
    <row r="537" spans="1:26" ht="12.75" customHeight="1" x14ac:dyDescent="0.15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</row>
    <row r="538" spans="1:26" ht="12.75" customHeight="1" x14ac:dyDescent="0.15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</row>
    <row r="539" spans="1:26" ht="12.75" customHeight="1" x14ac:dyDescent="0.15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</row>
    <row r="540" spans="1:26" ht="12.75" customHeight="1" x14ac:dyDescent="0.15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</row>
    <row r="541" spans="1:26" ht="12.75" customHeight="1" x14ac:dyDescent="0.15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</row>
    <row r="542" spans="1:26" ht="12.75" customHeight="1" x14ac:dyDescent="0.15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</row>
    <row r="543" spans="1:26" ht="12.75" customHeight="1" x14ac:dyDescent="0.15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</row>
    <row r="544" spans="1:26" ht="12.75" customHeight="1" x14ac:dyDescent="0.15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</row>
    <row r="545" spans="1:26" ht="12.75" customHeight="1" x14ac:dyDescent="0.15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</row>
    <row r="546" spans="1:26" ht="12.75" customHeight="1" x14ac:dyDescent="0.15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</row>
    <row r="547" spans="1:26" ht="12.75" customHeight="1" x14ac:dyDescent="0.15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</row>
    <row r="548" spans="1:26" ht="12.75" customHeight="1" x14ac:dyDescent="0.15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</row>
    <row r="549" spans="1:26" ht="12.75" customHeight="1" x14ac:dyDescent="0.15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</row>
    <row r="550" spans="1:26" ht="12.75" customHeight="1" x14ac:dyDescent="0.15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</row>
    <row r="551" spans="1:26" ht="12.75" customHeight="1" x14ac:dyDescent="0.15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</row>
    <row r="552" spans="1:26" ht="12.75" customHeight="1" x14ac:dyDescent="0.15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</row>
    <row r="553" spans="1:26" ht="12.75" customHeight="1" x14ac:dyDescent="0.15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</row>
    <row r="554" spans="1:26" ht="12.75" customHeight="1" x14ac:dyDescent="0.15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</row>
    <row r="555" spans="1:26" ht="12.75" customHeight="1" x14ac:dyDescent="0.15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</row>
    <row r="556" spans="1:26" ht="12.75" customHeight="1" x14ac:dyDescent="0.15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</row>
    <row r="557" spans="1:26" ht="12.75" customHeight="1" x14ac:dyDescent="0.15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</row>
    <row r="558" spans="1:26" ht="12.75" customHeight="1" x14ac:dyDescent="0.15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</row>
    <row r="559" spans="1:26" ht="12.75" customHeight="1" x14ac:dyDescent="0.15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</row>
    <row r="560" spans="1:26" ht="12.75" customHeight="1" x14ac:dyDescent="0.15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</row>
    <row r="561" spans="1:26" ht="12.75" customHeight="1" x14ac:dyDescent="0.15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</row>
    <row r="562" spans="1:26" ht="12.75" customHeight="1" x14ac:dyDescent="0.15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</row>
    <row r="563" spans="1:26" ht="12.75" customHeight="1" x14ac:dyDescent="0.15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</row>
    <row r="564" spans="1:26" ht="12.75" customHeight="1" x14ac:dyDescent="0.15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</row>
    <row r="565" spans="1:26" ht="12.75" customHeight="1" x14ac:dyDescent="0.15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</row>
    <row r="566" spans="1:26" ht="12.75" customHeight="1" x14ac:dyDescent="0.15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</row>
    <row r="567" spans="1:26" ht="12.75" customHeight="1" x14ac:dyDescent="0.15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</row>
    <row r="568" spans="1:26" ht="12.75" customHeight="1" x14ac:dyDescent="0.15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</row>
    <row r="569" spans="1:26" ht="12.75" customHeight="1" x14ac:dyDescent="0.15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</row>
    <row r="570" spans="1:26" ht="12.75" customHeight="1" x14ac:dyDescent="0.15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</row>
    <row r="571" spans="1:26" ht="12.75" customHeight="1" x14ac:dyDescent="0.15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</row>
    <row r="572" spans="1:26" ht="12.75" customHeight="1" x14ac:dyDescent="0.15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</row>
    <row r="573" spans="1:26" ht="12.75" customHeight="1" x14ac:dyDescent="0.15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</row>
    <row r="574" spans="1:26" ht="12.75" customHeight="1" x14ac:dyDescent="0.15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</row>
    <row r="575" spans="1:26" ht="12.75" customHeight="1" x14ac:dyDescent="0.15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</row>
    <row r="576" spans="1:26" ht="12.75" customHeight="1" x14ac:dyDescent="0.15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</row>
    <row r="577" spans="1:26" ht="12.75" customHeight="1" x14ac:dyDescent="0.15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</row>
    <row r="578" spans="1:26" ht="12.75" customHeight="1" x14ac:dyDescent="0.15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</row>
    <row r="579" spans="1:26" ht="12.75" customHeight="1" x14ac:dyDescent="0.15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</row>
    <row r="580" spans="1:26" ht="12.75" customHeight="1" x14ac:dyDescent="0.15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</row>
    <row r="581" spans="1:26" ht="12.75" customHeight="1" x14ac:dyDescent="0.15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</row>
    <row r="582" spans="1:26" ht="12.75" customHeight="1" x14ac:dyDescent="0.15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</row>
    <row r="583" spans="1:26" ht="12.75" customHeight="1" x14ac:dyDescent="0.15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</row>
    <row r="584" spans="1:26" ht="12.75" customHeight="1" x14ac:dyDescent="0.15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</row>
    <row r="585" spans="1:26" ht="12.75" customHeight="1" x14ac:dyDescent="0.15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</row>
    <row r="586" spans="1:26" ht="12.75" customHeight="1" x14ac:dyDescent="0.15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</row>
    <row r="587" spans="1:26" ht="12.75" customHeight="1" x14ac:dyDescent="0.15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</row>
    <row r="588" spans="1:26" ht="12.75" customHeight="1" x14ac:dyDescent="0.15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</row>
    <row r="589" spans="1:26" ht="12.75" customHeight="1" x14ac:dyDescent="0.15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</row>
    <row r="590" spans="1:26" ht="12.75" customHeight="1" x14ac:dyDescent="0.15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</row>
    <row r="591" spans="1:26" ht="12.75" customHeight="1" x14ac:dyDescent="0.15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</row>
    <row r="592" spans="1:26" ht="12.75" customHeight="1" x14ac:dyDescent="0.15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</row>
    <row r="593" spans="1:26" ht="12.75" customHeight="1" x14ac:dyDescent="0.15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</row>
    <row r="594" spans="1:26" ht="12.75" customHeight="1" x14ac:dyDescent="0.15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</row>
    <row r="595" spans="1:26" ht="12.75" customHeight="1" x14ac:dyDescent="0.15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</row>
    <row r="596" spans="1:26" ht="12.75" customHeight="1" x14ac:dyDescent="0.15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</row>
    <row r="597" spans="1:26" ht="12.75" customHeight="1" x14ac:dyDescent="0.15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</row>
    <row r="598" spans="1:26" ht="12.75" customHeight="1" x14ac:dyDescent="0.15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</row>
    <row r="599" spans="1:26" ht="12.75" customHeight="1" x14ac:dyDescent="0.15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</row>
    <row r="600" spans="1:26" ht="12.75" customHeight="1" x14ac:dyDescent="0.15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</row>
    <row r="601" spans="1:26" ht="12.75" customHeight="1" x14ac:dyDescent="0.15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</row>
    <row r="602" spans="1:26" ht="12.75" customHeight="1" x14ac:dyDescent="0.15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</row>
    <row r="603" spans="1:26" ht="12.75" customHeight="1" x14ac:dyDescent="0.15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</row>
    <row r="604" spans="1:26" ht="12.75" customHeight="1" x14ac:dyDescent="0.15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</row>
    <row r="605" spans="1:26" ht="12.75" customHeight="1" x14ac:dyDescent="0.15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</row>
    <row r="606" spans="1:26" ht="12.75" customHeight="1" x14ac:dyDescent="0.15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</row>
    <row r="607" spans="1:26" ht="12.75" customHeight="1" x14ac:dyDescent="0.15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</row>
    <row r="608" spans="1:26" ht="12.75" customHeight="1" x14ac:dyDescent="0.15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</row>
    <row r="609" spans="1:26" ht="12.75" customHeight="1" x14ac:dyDescent="0.15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</row>
    <row r="610" spans="1:26" ht="12.75" customHeight="1" x14ac:dyDescent="0.15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</row>
    <row r="611" spans="1:26" ht="12.75" customHeight="1" x14ac:dyDescent="0.15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</row>
    <row r="612" spans="1:26" ht="12.75" customHeight="1" x14ac:dyDescent="0.15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</row>
    <row r="613" spans="1:26" ht="12.75" customHeight="1" x14ac:dyDescent="0.15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</row>
    <row r="614" spans="1:26" ht="12.75" customHeight="1" x14ac:dyDescent="0.15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</row>
    <row r="615" spans="1:26" ht="12.75" customHeight="1" x14ac:dyDescent="0.15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</row>
    <row r="616" spans="1:26" ht="12.75" customHeight="1" x14ac:dyDescent="0.15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</row>
    <row r="617" spans="1:26" ht="12.75" customHeight="1" x14ac:dyDescent="0.15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</row>
    <row r="618" spans="1:26" ht="12.75" customHeight="1" x14ac:dyDescent="0.15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</row>
    <row r="619" spans="1:26" ht="12.75" customHeight="1" x14ac:dyDescent="0.15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</row>
    <row r="620" spans="1:26" ht="12.75" customHeight="1" x14ac:dyDescent="0.15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</row>
    <row r="621" spans="1:26" ht="12.75" customHeight="1" x14ac:dyDescent="0.15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</row>
    <row r="622" spans="1:26" ht="12.75" customHeight="1" x14ac:dyDescent="0.15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</row>
    <row r="623" spans="1:26" ht="12.75" customHeight="1" x14ac:dyDescent="0.15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</row>
    <row r="624" spans="1:26" ht="12.75" customHeight="1" x14ac:dyDescent="0.15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</row>
    <row r="625" spans="1:26" ht="12.75" customHeight="1" x14ac:dyDescent="0.15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</row>
    <row r="626" spans="1:26" ht="12.75" customHeight="1" x14ac:dyDescent="0.15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</row>
    <row r="627" spans="1:26" ht="12.75" customHeight="1" x14ac:dyDescent="0.15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</row>
    <row r="628" spans="1:26" ht="12.75" customHeight="1" x14ac:dyDescent="0.15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</row>
    <row r="629" spans="1:26" ht="12.75" customHeight="1" x14ac:dyDescent="0.15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</row>
    <row r="630" spans="1:26" ht="12.75" customHeight="1" x14ac:dyDescent="0.15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</row>
    <row r="631" spans="1:26" ht="12.75" customHeight="1" x14ac:dyDescent="0.15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</row>
    <row r="632" spans="1:26" ht="12.75" customHeight="1" x14ac:dyDescent="0.15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</row>
    <row r="633" spans="1:26" ht="12.75" customHeight="1" x14ac:dyDescent="0.15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</row>
    <row r="634" spans="1:26" ht="12.75" customHeight="1" x14ac:dyDescent="0.15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</row>
    <row r="635" spans="1:26" ht="12.75" customHeight="1" x14ac:dyDescent="0.15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</row>
    <row r="636" spans="1:26" ht="12.75" customHeight="1" x14ac:dyDescent="0.15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</row>
    <row r="637" spans="1:26" ht="12.75" customHeight="1" x14ac:dyDescent="0.15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</row>
    <row r="638" spans="1:26" ht="12.75" customHeight="1" x14ac:dyDescent="0.15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</row>
    <row r="639" spans="1:26" ht="12.75" customHeight="1" x14ac:dyDescent="0.15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</row>
    <row r="640" spans="1:26" ht="12.75" customHeight="1" x14ac:dyDescent="0.15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</row>
    <row r="641" spans="1:26" ht="12.75" customHeight="1" x14ac:dyDescent="0.15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</row>
    <row r="642" spans="1:26" ht="12.75" customHeight="1" x14ac:dyDescent="0.15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</row>
    <row r="643" spans="1:26" ht="12.75" customHeight="1" x14ac:dyDescent="0.15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</row>
    <row r="644" spans="1:26" ht="12.75" customHeight="1" x14ac:dyDescent="0.15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</row>
    <row r="645" spans="1:26" ht="12.75" customHeight="1" x14ac:dyDescent="0.15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</row>
    <row r="646" spans="1:26" ht="12.75" customHeight="1" x14ac:dyDescent="0.15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</row>
    <row r="647" spans="1:26" ht="12.75" customHeight="1" x14ac:dyDescent="0.15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</row>
    <row r="648" spans="1:26" ht="12.75" customHeight="1" x14ac:dyDescent="0.15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</row>
    <row r="649" spans="1:26" ht="12.75" customHeight="1" x14ac:dyDescent="0.15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</row>
    <row r="650" spans="1:26" ht="12.75" customHeight="1" x14ac:dyDescent="0.15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</row>
    <row r="651" spans="1:26" ht="12.75" customHeight="1" x14ac:dyDescent="0.15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</row>
    <row r="652" spans="1:26" ht="12.75" customHeight="1" x14ac:dyDescent="0.15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</row>
    <row r="653" spans="1:26" ht="12.75" customHeight="1" x14ac:dyDescent="0.15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</row>
    <row r="654" spans="1:26" ht="12.75" customHeight="1" x14ac:dyDescent="0.15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</row>
    <row r="655" spans="1:26" ht="12.75" customHeight="1" x14ac:dyDescent="0.15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</row>
    <row r="656" spans="1:26" ht="12.75" customHeight="1" x14ac:dyDescent="0.15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</row>
    <row r="657" spans="1:26" ht="12.75" customHeight="1" x14ac:dyDescent="0.15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</row>
    <row r="658" spans="1:26" ht="12.75" customHeight="1" x14ac:dyDescent="0.15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</row>
    <row r="659" spans="1:26" ht="12.75" customHeight="1" x14ac:dyDescent="0.15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</row>
    <row r="660" spans="1:26" ht="12.75" customHeight="1" x14ac:dyDescent="0.15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</row>
    <row r="661" spans="1:26" ht="12.75" customHeight="1" x14ac:dyDescent="0.15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</row>
    <row r="662" spans="1:26" ht="12.75" customHeight="1" x14ac:dyDescent="0.15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</row>
    <row r="663" spans="1:26" ht="12.75" customHeight="1" x14ac:dyDescent="0.15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</row>
    <row r="664" spans="1:26" ht="12.75" customHeight="1" x14ac:dyDescent="0.15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</row>
    <row r="665" spans="1:26" ht="12.75" customHeight="1" x14ac:dyDescent="0.15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</row>
    <row r="666" spans="1:26" ht="12.75" customHeight="1" x14ac:dyDescent="0.15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</row>
    <row r="667" spans="1:26" ht="12.75" customHeight="1" x14ac:dyDescent="0.15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</row>
    <row r="668" spans="1:26" ht="12.75" customHeight="1" x14ac:dyDescent="0.15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</row>
    <row r="669" spans="1:26" ht="12.75" customHeight="1" x14ac:dyDescent="0.15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</row>
    <row r="670" spans="1:26" ht="12.75" customHeight="1" x14ac:dyDescent="0.15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</row>
    <row r="671" spans="1:26" ht="12.75" customHeight="1" x14ac:dyDescent="0.15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</row>
    <row r="672" spans="1:26" ht="12.75" customHeight="1" x14ac:dyDescent="0.15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</row>
    <row r="673" spans="1:26" ht="12.75" customHeight="1" x14ac:dyDescent="0.15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</row>
    <row r="674" spans="1:26" ht="12.75" customHeight="1" x14ac:dyDescent="0.15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</row>
    <row r="675" spans="1:26" ht="12.75" customHeight="1" x14ac:dyDescent="0.15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</row>
    <row r="676" spans="1:26" ht="12.75" customHeight="1" x14ac:dyDescent="0.15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</row>
    <row r="677" spans="1:26" ht="12.75" customHeight="1" x14ac:dyDescent="0.15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</row>
    <row r="678" spans="1:26" ht="12.75" customHeight="1" x14ac:dyDescent="0.15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</row>
    <row r="679" spans="1:26" ht="12.75" customHeight="1" x14ac:dyDescent="0.15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</row>
    <row r="680" spans="1:26" ht="12.75" customHeight="1" x14ac:dyDescent="0.15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</row>
    <row r="681" spans="1:26" ht="12.75" customHeight="1" x14ac:dyDescent="0.15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</row>
    <row r="682" spans="1:26" ht="12.75" customHeight="1" x14ac:dyDescent="0.15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</row>
    <row r="683" spans="1:26" ht="12.75" customHeight="1" x14ac:dyDescent="0.15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</row>
    <row r="684" spans="1:26" ht="12.75" customHeight="1" x14ac:dyDescent="0.15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</row>
    <row r="685" spans="1:26" ht="12.75" customHeight="1" x14ac:dyDescent="0.15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</row>
    <row r="686" spans="1:26" ht="12.75" customHeight="1" x14ac:dyDescent="0.15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</row>
    <row r="687" spans="1:26" ht="12.75" customHeight="1" x14ac:dyDescent="0.15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</row>
    <row r="688" spans="1:26" ht="12.75" customHeight="1" x14ac:dyDescent="0.15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</row>
    <row r="689" spans="1:26" ht="12.75" customHeight="1" x14ac:dyDescent="0.15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</row>
    <row r="690" spans="1:26" ht="12.75" customHeight="1" x14ac:dyDescent="0.15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</row>
    <row r="691" spans="1:26" ht="12.75" customHeight="1" x14ac:dyDescent="0.15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</row>
    <row r="692" spans="1:26" ht="12.75" customHeight="1" x14ac:dyDescent="0.15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</row>
    <row r="693" spans="1:26" ht="12.75" customHeight="1" x14ac:dyDescent="0.15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</row>
    <row r="694" spans="1:26" ht="12.75" customHeight="1" x14ac:dyDescent="0.15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</row>
    <row r="695" spans="1:26" ht="12.75" customHeight="1" x14ac:dyDescent="0.15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</row>
    <row r="696" spans="1:26" ht="12.75" customHeight="1" x14ac:dyDescent="0.15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</row>
    <row r="697" spans="1:26" ht="12.75" customHeight="1" x14ac:dyDescent="0.15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</row>
    <row r="698" spans="1:26" ht="12.75" customHeight="1" x14ac:dyDescent="0.15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</row>
    <row r="699" spans="1:26" ht="12.75" customHeight="1" x14ac:dyDescent="0.15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</row>
    <row r="700" spans="1:26" ht="12.75" customHeight="1" x14ac:dyDescent="0.15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</row>
    <row r="701" spans="1:26" ht="12.75" customHeight="1" x14ac:dyDescent="0.15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</row>
    <row r="702" spans="1:26" ht="12.75" customHeight="1" x14ac:dyDescent="0.15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</row>
    <row r="703" spans="1:26" ht="12.75" customHeight="1" x14ac:dyDescent="0.15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</row>
    <row r="704" spans="1:26" ht="12.75" customHeight="1" x14ac:dyDescent="0.15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</row>
    <row r="705" spans="1:26" ht="12.75" customHeight="1" x14ac:dyDescent="0.15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</row>
    <row r="706" spans="1:26" ht="12.75" customHeight="1" x14ac:dyDescent="0.15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</row>
    <row r="707" spans="1:26" ht="12.75" customHeight="1" x14ac:dyDescent="0.15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</row>
    <row r="708" spans="1:26" ht="12.75" customHeight="1" x14ac:dyDescent="0.15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</row>
    <row r="709" spans="1:26" ht="12.75" customHeight="1" x14ac:dyDescent="0.15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</row>
    <row r="710" spans="1:26" ht="12.75" customHeight="1" x14ac:dyDescent="0.15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</row>
    <row r="711" spans="1:26" ht="12.75" customHeight="1" x14ac:dyDescent="0.15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</row>
    <row r="712" spans="1:26" ht="12.75" customHeight="1" x14ac:dyDescent="0.15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</row>
    <row r="713" spans="1:26" ht="12.75" customHeight="1" x14ac:dyDescent="0.15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</row>
    <row r="714" spans="1:26" ht="12.75" customHeight="1" x14ac:dyDescent="0.15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</row>
    <row r="715" spans="1:26" ht="12.75" customHeight="1" x14ac:dyDescent="0.15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</row>
    <row r="716" spans="1:26" ht="12.75" customHeight="1" x14ac:dyDescent="0.15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</row>
    <row r="717" spans="1:26" ht="12.75" customHeight="1" x14ac:dyDescent="0.15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</row>
    <row r="718" spans="1:26" ht="12.75" customHeight="1" x14ac:dyDescent="0.15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</row>
    <row r="719" spans="1:26" ht="12.75" customHeight="1" x14ac:dyDescent="0.15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</row>
    <row r="720" spans="1:26" ht="12.75" customHeight="1" x14ac:dyDescent="0.15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</row>
    <row r="721" spans="1:26" ht="12.75" customHeight="1" x14ac:dyDescent="0.15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</row>
    <row r="722" spans="1:26" ht="12.75" customHeight="1" x14ac:dyDescent="0.15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</row>
    <row r="723" spans="1:26" ht="12.75" customHeight="1" x14ac:dyDescent="0.15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</row>
    <row r="724" spans="1:26" ht="12.75" customHeight="1" x14ac:dyDescent="0.15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</row>
    <row r="725" spans="1:26" ht="12.75" customHeight="1" x14ac:dyDescent="0.15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</row>
    <row r="726" spans="1:26" ht="12.75" customHeight="1" x14ac:dyDescent="0.15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</row>
    <row r="727" spans="1:26" ht="12.75" customHeight="1" x14ac:dyDescent="0.15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</row>
    <row r="728" spans="1:26" ht="12.75" customHeight="1" x14ac:dyDescent="0.15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</row>
    <row r="729" spans="1:26" ht="12.75" customHeight="1" x14ac:dyDescent="0.15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</row>
    <row r="730" spans="1:26" ht="12.75" customHeight="1" x14ac:dyDescent="0.15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</row>
    <row r="731" spans="1:26" ht="12.75" customHeight="1" x14ac:dyDescent="0.15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</row>
    <row r="732" spans="1:26" ht="12.75" customHeight="1" x14ac:dyDescent="0.15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</row>
    <row r="733" spans="1:26" ht="12.75" customHeight="1" x14ac:dyDescent="0.15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</row>
    <row r="734" spans="1:26" ht="12.75" customHeight="1" x14ac:dyDescent="0.15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</row>
    <row r="735" spans="1:26" ht="12.75" customHeight="1" x14ac:dyDescent="0.15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</row>
    <row r="736" spans="1:26" ht="12.75" customHeight="1" x14ac:dyDescent="0.15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</row>
    <row r="737" spans="1:26" ht="12.75" customHeight="1" x14ac:dyDescent="0.15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</row>
    <row r="738" spans="1:26" ht="12.75" customHeight="1" x14ac:dyDescent="0.15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</row>
    <row r="739" spans="1:26" ht="12.75" customHeight="1" x14ac:dyDescent="0.15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</row>
    <row r="740" spans="1:26" ht="12.75" customHeight="1" x14ac:dyDescent="0.15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</row>
    <row r="741" spans="1:26" ht="12.75" customHeight="1" x14ac:dyDescent="0.15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</row>
    <row r="742" spans="1:26" ht="12.75" customHeight="1" x14ac:dyDescent="0.15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</row>
    <row r="743" spans="1:26" ht="12.75" customHeight="1" x14ac:dyDescent="0.15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</row>
    <row r="744" spans="1:26" ht="12.75" customHeight="1" x14ac:dyDescent="0.15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</row>
    <row r="745" spans="1:26" ht="12.75" customHeight="1" x14ac:dyDescent="0.15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</row>
    <row r="746" spans="1:26" ht="12.75" customHeight="1" x14ac:dyDescent="0.15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</row>
    <row r="747" spans="1:26" ht="12.75" customHeight="1" x14ac:dyDescent="0.15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</row>
    <row r="748" spans="1:26" ht="12.75" customHeight="1" x14ac:dyDescent="0.15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</row>
    <row r="749" spans="1:26" ht="12.75" customHeight="1" x14ac:dyDescent="0.15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</row>
    <row r="750" spans="1:26" ht="12.75" customHeight="1" x14ac:dyDescent="0.15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</row>
    <row r="751" spans="1:26" ht="12.75" customHeight="1" x14ac:dyDescent="0.15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</row>
    <row r="752" spans="1:26" ht="12.75" customHeight="1" x14ac:dyDescent="0.15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</row>
    <row r="753" spans="1:26" ht="12.75" customHeight="1" x14ac:dyDescent="0.15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</row>
    <row r="754" spans="1:26" ht="12.75" customHeight="1" x14ac:dyDescent="0.15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</row>
    <row r="755" spans="1:26" ht="12.75" customHeight="1" x14ac:dyDescent="0.15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</row>
    <row r="756" spans="1:26" ht="12.75" customHeight="1" x14ac:dyDescent="0.15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</row>
    <row r="757" spans="1:26" ht="12.75" customHeight="1" x14ac:dyDescent="0.15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</row>
    <row r="758" spans="1:26" ht="12.75" customHeight="1" x14ac:dyDescent="0.15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</row>
    <row r="759" spans="1:26" ht="12.75" customHeight="1" x14ac:dyDescent="0.15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</row>
    <row r="760" spans="1:26" ht="12.75" customHeight="1" x14ac:dyDescent="0.15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</row>
    <row r="761" spans="1:26" ht="12.75" customHeight="1" x14ac:dyDescent="0.15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</row>
    <row r="762" spans="1:26" ht="12.75" customHeight="1" x14ac:dyDescent="0.15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</row>
    <row r="763" spans="1:26" ht="12.75" customHeight="1" x14ac:dyDescent="0.15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</row>
    <row r="764" spans="1:26" ht="12.75" customHeight="1" x14ac:dyDescent="0.15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</row>
    <row r="765" spans="1:26" ht="12.75" customHeight="1" x14ac:dyDescent="0.15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</row>
    <row r="766" spans="1:26" ht="12.75" customHeight="1" x14ac:dyDescent="0.15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</row>
    <row r="767" spans="1:26" ht="12.75" customHeight="1" x14ac:dyDescent="0.15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</row>
    <row r="768" spans="1:26" ht="12.75" customHeight="1" x14ac:dyDescent="0.15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</row>
    <row r="769" spans="1:26" ht="12.75" customHeight="1" x14ac:dyDescent="0.15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</row>
    <row r="770" spans="1:26" ht="12.75" customHeight="1" x14ac:dyDescent="0.15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</row>
    <row r="771" spans="1:26" ht="12.75" customHeight="1" x14ac:dyDescent="0.15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</row>
    <row r="772" spans="1:26" ht="12.75" customHeight="1" x14ac:dyDescent="0.15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</row>
    <row r="773" spans="1:26" ht="12.75" customHeight="1" x14ac:dyDescent="0.15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</row>
    <row r="774" spans="1:26" ht="12.75" customHeight="1" x14ac:dyDescent="0.15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</row>
    <row r="775" spans="1:26" ht="12.75" customHeight="1" x14ac:dyDescent="0.15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</row>
    <row r="776" spans="1:26" ht="12.75" customHeight="1" x14ac:dyDescent="0.15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</row>
    <row r="777" spans="1:26" ht="12.75" customHeight="1" x14ac:dyDescent="0.15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</row>
    <row r="778" spans="1:26" ht="12.75" customHeight="1" x14ac:dyDescent="0.15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</row>
    <row r="779" spans="1:26" ht="12.75" customHeight="1" x14ac:dyDescent="0.15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</row>
    <row r="780" spans="1:26" ht="12.75" customHeight="1" x14ac:dyDescent="0.15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</row>
    <row r="781" spans="1:26" ht="12.75" customHeight="1" x14ac:dyDescent="0.15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</row>
    <row r="782" spans="1:26" ht="12.75" customHeight="1" x14ac:dyDescent="0.15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</row>
    <row r="783" spans="1:26" ht="12.75" customHeight="1" x14ac:dyDescent="0.15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</row>
    <row r="784" spans="1:26" ht="12.75" customHeight="1" x14ac:dyDescent="0.15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</row>
    <row r="785" spans="1:26" ht="12.75" customHeight="1" x14ac:dyDescent="0.15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</row>
    <row r="786" spans="1:26" ht="12.75" customHeight="1" x14ac:dyDescent="0.15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</row>
    <row r="787" spans="1:26" ht="12.75" customHeight="1" x14ac:dyDescent="0.15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</row>
    <row r="788" spans="1:26" ht="12.75" customHeight="1" x14ac:dyDescent="0.15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</row>
    <row r="789" spans="1:26" ht="12.75" customHeight="1" x14ac:dyDescent="0.15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</row>
    <row r="790" spans="1:26" ht="12.75" customHeight="1" x14ac:dyDescent="0.15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</row>
    <row r="791" spans="1:26" ht="12.75" customHeight="1" x14ac:dyDescent="0.15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</row>
    <row r="792" spans="1:26" ht="12.75" customHeight="1" x14ac:dyDescent="0.15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</row>
    <row r="793" spans="1:26" ht="12.75" customHeight="1" x14ac:dyDescent="0.15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</row>
    <row r="794" spans="1:26" ht="12.75" customHeight="1" x14ac:dyDescent="0.15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</row>
    <row r="795" spans="1:26" ht="12.75" customHeight="1" x14ac:dyDescent="0.15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</row>
    <row r="796" spans="1:26" ht="12.75" customHeight="1" x14ac:dyDescent="0.15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</row>
    <row r="797" spans="1:26" ht="12.75" customHeight="1" x14ac:dyDescent="0.15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</row>
    <row r="798" spans="1:26" ht="12.75" customHeight="1" x14ac:dyDescent="0.15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</row>
    <row r="799" spans="1:26" ht="12.75" customHeight="1" x14ac:dyDescent="0.15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</row>
    <row r="800" spans="1:26" ht="12.75" customHeight="1" x14ac:dyDescent="0.15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</row>
    <row r="801" spans="1:26" ht="12.75" customHeight="1" x14ac:dyDescent="0.15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</row>
    <row r="802" spans="1:26" ht="12.75" customHeight="1" x14ac:dyDescent="0.15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</row>
    <row r="803" spans="1:26" ht="12.75" customHeight="1" x14ac:dyDescent="0.15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</row>
    <row r="804" spans="1:26" ht="12.75" customHeight="1" x14ac:dyDescent="0.15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</row>
    <row r="805" spans="1:26" ht="12.75" customHeight="1" x14ac:dyDescent="0.15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</row>
    <row r="806" spans="1:26" ht="12.75" customHeight="1" x14ac:dyDescent="0.15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</row>
    <row r="807" spans="1:26" ht="12.75" customHeight="1" x14ac:dyDescent="0.15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</row>
    <row r="808" spans="1:26" ht="12.75" customHeight="1" x14ac:dyDescent="0.15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</row>
    <row r="809" spans="1:26" ht="12.75" customHeight="1" x14ac:dyDescent="0.15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</row>
    <row r="810" spans="1:26" ht="12.75" customHeight="1" x14ac:dyDescent="0.15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</row>
    <row r="811" spans="1:26" ht="12.75" customHeight="1" x14ac:dyDescent="0.15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</row>
    <row r="812" spans="1:26" ht="12.75" customHeight="1" x14ac:dyDescent="0.15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</row>
    <row r="813" spans="1:26" ht="12.75" customHeight="1" x14ac:dyDescent="0.15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</row>
    <row r="814" spans="1:26" ht="12.75" customHeight="1" x14ac:dyDescent="0.15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</row>
    <row r="815" spans="1:26" ht="12.75" customHeight="1" x14ac:dyDescent="0.15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</row>
    <row r="816" spans="1:26" ht="12.75" customHeight="1" x14ac:dyDescent="0.15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</row>
    <row r="817" spans="1:26" ht="12.75" customHeight="1" x14ac:dyDescent="0.15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</row>
    <row r="818" spans="1:26" ht="12.75" customHeight="1" x14ac:dyDescent="0.15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</row>
    <row r="819" spans="1:26" ht="12.75" customHeight="1" x14ac:dyDescent="0.15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</row>
    <row r="820" spans="1:26" ht="12.75" customHeight="1" x14ac:dyDescent="0.15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</row>
    <row r="821" spans="1:26" ht="12.75" customHeight="1" x14ac:dyDescent="0.15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</row>
    <row r="822" spans="1:26" ht="12.75" customHeight="1" x14ac:dyDescent="0.15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</row>
    <row r="823" spans="1:26" ht="12.75" customHeight="1" x14ac:dyDescent="0.15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</row>
    <row r="824" spans="1:26" ht="12.75" customHeight="1" x14ac:dyDescent="0.15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</row>
    <row r="825" spans="1:26" ht="12.75" customHeight="1" x14ac:dyDescent="0.15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</row>
    <row r="826" spans="1:26" ht="12.75" customHeight="1" x14ac:dyDescent="0.15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</row>
    <row r="827" spans="1:26" ht="12.75" customHeight="1" x14ac:dyDescent="0.15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</row>
    <row r="828" spans="1:26" ht="12.75" customHeight="1" x14ac:dyDescent="0.15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</row>
    <row r="829" spans="1:26" ht="12.75" customHeight="1" x14ac:dyDescent="0.15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</row>
    <row r="830" spans="1:26" ht="12.75" customHeight="1" x14ac:dyDescent="0.15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</row>
    <row r="831" spans="1:26" ht="12.75" customHeight="1" x14ac:dyDescent="0.15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</row>
    <row r="832" spans="1:26" ht="12.75" customHeight="1" x14ac:dyDescent="0.15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</row>
    <row r="833" spans="1:26" ht="12.75" customHeight="1" x14ac:dyDescent="0.15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</row>
    <row r="834" spans="1:26" ht="12.75" customHeight="1" x14ac:dyDescent="0.15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</row>
    <row r="835" spans="1:26" ht="12.75" customHeight="1" x14ac:dyDescent="0.15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</row>
    <row r="836" spans="1:26" ht="12.75" customHeight="1" x14ac:dyDescent="0.15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</row>
    <row r="837" spans="1:26" ht="12.75" customHeight="1" x14ac:dyDescent="0.15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</row>
    <row r="838" spans="1:26" ht="12.75" customHeight="1" x14ac:dyDescent="0.15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</row>
    <row r="839" spans="1:26" ht="12.75" customHeight="1" x14ac:dyDescent="0.15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</row>
    <row r="840" spans="1:26" ht="12.75" customHeight="1" x14ac:dyDescent="0.15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</row>
    <row r="841" spans="1:26" ht="12.75" customHeight="1" x14ac:dyDescent="0.15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</row>
    <row r="842" spans="1:26" ht="12.75" customHeight="1" x14ac:dyDescent="0.15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</row>
    <row r="843" spans="1:26" ht="12.75" customHeight="1" x14ac:dyDescent="0.15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</row>
    <row r="844" spans="1:26" ht="12.75" customHeight="1" x14ac:dyDescent="0.15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</row>
    <row r="845" spans="1:26" ht="12.75" customHeight="1" x14ac:dyDescent="0.15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</row>
    <row r="846" spans="1:26" ht="12.75" customHeight="1" x14ac:dyDescent="0.15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</row>
    <row r="847" spans="1:26" ht="12.75" customHeight="1" x14ac:dyDescent="0.15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</row>
    <row r="848" spans="1:26" ht="12.75" customHeight="1" x14ac:dyDescent="0.15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</row>
    <row r="849" spans="1:26" ht="12.75" customHeight="1" x14ac:dyDescent="0.15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</row>
    <row r="850" spans="1:26" ht="12.75" customHeight="1" x14ac:dyDescent="0.15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</row>
    <row r="851" spans="1:26" ht="12.75" customHeight="1" x14ac:dyDescent="0.15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</row>
    <row r="852" spans="1:26" ht="12.75" customHeight="1" x14ac:dyDescent="0.15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</row>
    <row r="853" spans="1:26" ht="12.75" customHeight="1" x14ac:dyDescent="0.15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</row>
    <row r="854" spans="1:26" ht="12.75" customHeight="1" x14ac:dyDescent="0.15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</row>
    <row r="855" spans="1:26" ht="12.75" customHeight="1" x14ac:dyDescent="0.15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</row>
    <row r="856" spans="1:26" ht="12.75" customHeight="1" x14ac:dyDescent="0.15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</row>
    <row r="857" spans="1:26" ht="12.75" customHeight="1" x14ac:dyDescent="0.15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</row>
    <row r="858" spans="1:26" ht="12.75" customHeight="1" x14ac:dyDescent="0.15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</row>
    <row r="859" spans="1:26" ht="12.75" customHeight="1" x14ac:dyDescent="0.15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</row>
    <row r="860" spans="1:26" ht="12.75" customHeight="1" x14ac:dyDescent="0.15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</row>
    <row r="861" spans="1:26" ht="12.75" customHeight="1" x14ac:dyDescent="0.15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</row>
    <row r="862" spans="1:26" ht="12.75" customHeight="1" x14ac:dyDescent="0.15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</row>
    <row r="863" spans="1:26" ht="12.75" customHeight="1" x14ac:dyDescent="0.15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</row>
    <row r="864" spans="1:26" ht="12.75" customHeight="1" x14ac:dyDescent="0.15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</row>
    <row r="865" spans="1:26" ht="12.75" customHeight="1" x14ac:dyDescent="0.15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</row>
    <row r="866" spans="1:26" ht="12.75" customHeight="1" x14ac:dyDescent="0.15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</row>
    <row r="867" spans="1:26" ht="12.75" customHeight="1" x14ac:dyDescent="0.15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</row>
    <row r="868" spans="1:26" ht="12.75" customHeight="1" x14ac:dyDescent="0.15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</row>
    <row r="869" spans="1:26" ht="12.75" customHeight="1" x14ac:dyDescent="0.15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</row>
    <row r="870" spans="1:26" ht="12.75" customHeight="1" x14ac:dyDescent="0.15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</row>
    <row r="871" spans="1:26" ht="12.75" customHeight="1" x14ac:dyDescent="0.15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</row>
    <row r="872" spans="1:26" ht="12.75" customHeight="1" x14ac:dyDescent="0.15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</row>
    <row r="873" spans="1:26" ht="12.75" customHeight="1" x14ac:dyDescent="0.15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</row>
    <row r="874" spans="1:26" ht="12.75" customHeight="1" x14ac:dyDescent="0.15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</row>
    <row r="875" spans="1:26" ht="12.75" customHeight="1" x14ac:dyDescent="0.15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</row>
    <row r="876" spans="1:26" ht="12.75" customHeight="1" x14ac:dyDescent="0.15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</row>
    <row r="877" spans="1:26" ht="12.75" customHeight="1" x14ac:dyDescent="0.15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</row>
    <row r="878" spans="1:26" ht="12.75" customHeight="1" x14ac:dyDescent="0.15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</row>
    <row r="879" spans="1:26" ht="12.75" customHeight="1" x14ac:dyDescent="0.15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</row>
    <row r="880" spans="1:26" ht="12.75" customHeight="1" x14ac:dyDescent="0.15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</row>
    <row r="881" spans="1:26" ht="12.75" customHeight="1" x14ac:dyDescent="0.15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</row>
    <row r="882" spans="1:26" ht="12.75" customHeight="1" x14ac:dyDescent="0.15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</row>
    <row r="883" spans="1:26" ht="12.75" customHeight="1" x14ac:dyDescent="0.15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</row>
    <row r="884" spans="1:26" ht="12.75" customHeight="1" x14ac:dyDescent="0.15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</row>
    <row r="885" spans="1:26" ht="12.75" customHeight="1" x14ac:dyDescent="0.15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</row>
    <row r="886" spans="1:26" ht="12.75" customHeight="1" x14ac:dyDescent="0.15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</row>
    <row r="887" spans="1:26" ht="12.75" customHeight="1" x14ac:dyDescent="0.15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</row>
    <row r="888" spans="1:26" ht="12.75" customHeight="1" x14ac:dyDescent="0.15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</row>
    <row r="889" spans="1:26" ht="12.75" customHeight="1" x14ac:dyDescent="0.15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</row>
    <row r="890" spans="1:26" ht="12.75" customHeight="1" x14ac:dyDescent="0.15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</row>
    <row r="891" spans="1:26" ht="12.75" customHeight="1" x14ac:dyDescent="0.15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</row>
    <row r="892" spans="1:26" ht="12.75" customHeight="1" x14ac:dyDescent="0.15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</row>
    <row r="893" spans="1:26" ht="12.75" customHeight="1" x14ac:dyDescent="0.15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</row>
    <row r="894" spans="1:26" ht="12.75" customHeight="1" x14ac:dyDescent="0.15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</row>
    <row r="895" spans="1:26" ht="12.75" customHeight="1" x14ac:dyDescent="0.15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</row>
    <row r="896" spans="1:26" ht="12.75" customHeight="1" x14ac:dyDescent="0.15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</row>
    <row r="897" spans="1:26" ht="12.75" customHeight="1" x14ac:dyDescent="0.15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</row>
    <row r="898" spans="1:26" ht="12.75" customHeight="1" x14ac:dyDescent="0.15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</row>
    <row r="899" spans="1:26" ht="12.75" customHeight="1" x14ac:dyDescent="0.15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</row>
    <row r="900" spans="1:26" ht="12.75" customHeight="1" x14ac:dyDescent="0.15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</row>
    <row r="901" spans="1:26" ht="12.75" customHeight="1" x14ac:dyDescent="0.15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</row>
    <row r="902" spans="1:26" ht="12.75" customHeight="1" x14ac:dyDescent="0.15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</row>
    <row r="903" spans="1:26" ht="12.75" customHeight="1" x14ac:dyDescent="0.15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</row>
    <row r="904" spans="1:26" ht="12.75" customHeight="1" x14ac:dyDescent="0.15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</row>
    <row r="905" spans="1:26" ht="12.75" customHeight="1" x14ac:dyDescent="0.15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</row>
    <row r="906" spans="1:26" ht="12.75" customHeight="1" x14ac:dyDescent="0.15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</row>
    <row r="907" spans="1:26" ht="12.75" customHeight="1" x14ac:dyDescent="0.15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</row>
    <row r="908" spans="1:26" ht="12.75" customHeight="1" x14ac:dyDescent="0.15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</row>
    <row r="909" spans="1:26" ht="12.75" customHeight="1" x14ac:dyDescent="0.15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</row>
    <row r="910" spans="1:26" ht="12.75" customHeight="1" x14ac:dyDescent="0.15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</row>
    <row r="911" spans="1:26" ht="12.75" customHeight="1" x14ac:dyDescent="0.15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</row>
    <row r="912" spans="1:26" ht="12.75" customHeight="1" x14ac:dyDescent="0.15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</row>
    <row r="913" spans="1:26" ht="12.75" customHeight="1" x14ac:dyDescent="0.15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</row>
    <row r="914" spans="1:26" ht="12.75" customHeight="1" x14ac:dyDescent="0.15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</row>
    <row r="915" spans="1:26" ht="12.75" customHeight="1" x14ac:dyDescent="0.15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</row>
    <row r="916" spans="1:26" ht="12.75" customHeight="1" x14ac:dyDescent="0.15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</row>
    <row r="917" spans="1:26" ht="12.75" customHeight="1" x14ac:dyDescent="0.15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</row>
    <row r="918" spans="1:26" ht="12.75" customHeight="1" x14ac:dyDescent="0.15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</row>
    <row r="919" spans="1:26" ht="12.75" customHeight="1" x14ac:dyDescent="0.15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</row>
    <row r="920" spans="1:26" ht="12.75" customHeight="1" x14ac:dyDescent="0.15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</row>
    <row r="921" spans="1:26" ht="12.75" customHeight="1" x14ac:dyDescent="0.15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</row>
    <row r="922" spans="1:26" ht="12.75" customHeight="1" x14ac:dyDescent="0.15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</row>
    <row r="923" spans="1:26" ht="12.75" customHeight="1" x14ac:dyDescent="0.15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</row>
    <row r="924" spans="1:26" ht="12.75" customHeight="1" x14ac:dyDescent="0.15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</row>
    <row r="925" spans="1:26" ht="12.75" customHeight="1" x14ac:dyDescent="0.15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</row>
    <row r="926" spans="1:26" ht="12.75" customHeight="1" x14ac:dyDescent="0.15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</row>
    <row r="927" spans="1:26" ht="12.75" customHeight="1" x14ac:dyDescent="0.15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</row>
    <row r="928" spans="1:26" ht="12.75" customHeight="1" x14ac:dyDescent="0.15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</row>
    <row r="929" spans="1:26" ht="12.75" customHeight="1" x14ac:dyDescent="0.15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</row>
    <row r="930" spans="1:26" ht="12.75" customHeight="1" x14ac:dyDescent="0.15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</row>
    <row r="931" spans="1:26" ht="12.75" customHeight="1" x14ac:dyDescent="0.15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</row>
    <row r="932" spans="1:26" ht="12.75" customHeight="1" x14ac:dyDescent="0.15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</row>
    <row r="933" spans="1:26" ht="12.75" customHeight="1" x14ac:dyDescent="0.15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</row>
    <row r="934" spans="1:26" ht="12.75" customHeight="1" x14ac:dyDescent="0.15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</row>
    <row r="935" spans="1:26" ht="12.75" customHeight="1" x14ac:dyDescent="0.15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</row>
    <row r="936" spans="1:26" ht="12.75" customHeight="1" x14ac:dyDescent="0.15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</row>
    <row r="937" spans="1:26" ht="12.75" customHeight="1" x14ac:dyDescent="0.15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</row>
    <row r="938" spans="1:26" ht="12.75" customHeight="1" x14ac:dyDescent="0.15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</row>
    <row r="939" spans="1:26" ht="12.75" customHeight="1" x14ac:dyDescent="0.15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</row>
    <row r="940" spans="1:26" ht="12.75" customHeight="1" x14ac:dyDescent="0.15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</row>
    <row r="941" spans="1:26" ht="12.75" customHeight="1" x14ac:dyDescent="0.15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</row>
    <row r="942" spans="1:26" ht="12.75" customHeight="1" x14ac:dyDescent="0.15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</row>
    <row r="943" spans="1:26" ht="12.75" customHeight="1" x14ac:dyDescent="0.15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</row>
    <row r="944" spans="1:26" ht="12.75" customHeight="1" x14ac:dyDescent="0.15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</row>
    <row r="945" spans="1:26" ht="12.75" customHeight="1" x14ac:dyDescent="0.15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</row>
    <row r="946" spans="1:26" ht="12.75" customHeight="1" x14ac:dyDescent="0.15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</row>
    <row r="947" spans="1:26" ht="12.75" customHeight="1" x14ac:dyDescent="0.15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</row>
    <row r="948" spans="1:26" ht="12.75" customHeight="1" x14ac:dyDescent="0.15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</row>
    <row r="949" spans="1:26" ht="12.75" customHeight="1" x14ac:dyDescent="0.15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</row>
    <row r="950" spans="1:26" ht="12.75" customHeight="1" x14ac:dyDescent="0.15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</row>
    <row r="951" spans="1:26" ht="12.75" customHeight="1" x14ac:dyDescent="0.15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</row>
    <row r="952" spans="1:26" ht="12.75" customHeight="1" x14ac:dyDescent="0.15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</row>
    <row r="953" spans="1:26" ht="12.75" customHeight="1" x14ac:dyDescent="0.15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</row>
    <row r="954" spans="1:26" ht="12.75" customHeight="1" x14ac:dyDescent="0.15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</row>
    <row r="955" spans="1:26" ht="12.75" customHeight="1" x14ac:dyDescent="0.15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</row>
    <row r="956" spans="1:26" ht="12.75" customHeight="1" x14ac:dyDescent="0.15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</row>
    <row r="957" spans="1:26" ht="12.75" customHeight="1" x14ac:dyDescent="0.15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</row>
    <row r="958" spans="1:26" ht="12.75" customHeight="1" x14ac:dyDescent="0.15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</row>
    <row r="959" spans="1:26" ht="12.75" customHeight="1" x14ac:dyDescent="0.15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</row>
    <row r="960" spans="1:26" ht="12.75" customHeight="1" x14ac:dyDescent="0.15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</row>
    <row r="961" spans="1:26" ht="12.75" customHeight="1" x14ac:dyDescent="0.15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</row>
    <row r="962" spans="1:26" ht="12.75" customHeight="1" x14ac:dyDescent="0.15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</row>
    <row r="963" spans="1:26" ht="12.75" customHeight="1" x14ac:dyDescent="0.15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</row>
    <row r="964" spans="1:26" ht="12.75" customHeight="1" x14ac:dyDescent="0.15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</row>
    <row r="965" spans="1:26" ht="12.75" customHeight="1" x14ac:dyDescent="0.15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</row>
    <row r="966" spans="1:26" ht="12.75" customHeight="1" x14ac:dyDescent="0.15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</row>
    <row r="967" spans="1:26" ht="12.75" customHeight="1" x14ac:dyDescent="0.15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</row>
    <row r="968" spans="1:26" ht="12.75" customHeight="1" x14ac:dyDescent="0.15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</row>
    <row r="969" spans="1:26" ht="12.75" customHeight="1" x14ac:dyDescent="0.15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</row>
    <row r="970" spans="1:26" ht="12.75" customHeight="1" x14ac:dyDescent="0.15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</row>
    <row r="971" spans="1:26" ht="12.75" customHeight="1" x14ac:dyDescent="0.15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</row>
    <row r="972" spans="1:26" ht="12.75" customHeight="1" x14ac:dyDescent="0.15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</row>
    <row r="973" spans="1:26" ht="12.75" customHeight="1" x14ac:dyDescent="0.15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</row>
    <row r="974" spans="1:26" ht="12.75" customHeight="1" x14ac:dyDescent="0.15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</row>
    <row r="975" spans="1:26" ht="12.75" customHeight="1" x14ac:dyDescent="0.15">
      <c r="A975" s="286"/>
      <c r="B975" s="286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</row>
    <row r="976" spans="1:26" ht="12.75" customHeight="1" x14ac:dyDescent="0.15">
      <c r="A976" s="286"/>
      <c r="B976" s="286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</row>
    <row r="977" spans="1:26" ht="12.75" customHeight="1" x14ac:dyDescent="0.15">
      <c r="A977" s="286"/>
      <c r="B977" s="286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</row>
    <row r="978" spans="1:26" ht="12.75" customHeight="1" x14ac:dyDescent="0.15">
      <c r="A978" s="286"/>
      <c r="B978" s="286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</row>
    <row r="979" spans="1:26" ht="12.75" customHeight="1" x14ac:dyDescent="0.15">
      <c r="A979" s="286"/>
      <c r="B979" s="286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</row>
    <row r="980" spans="1:26" ht="12.75" customHeight="1" x14ac:dyDescent="0.15">
      <c r="A980" s="286"/>
      <c r="B980" s="286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</row>
    <row r="981" spans="1:26" ht="12.75" customHeight="1" x14ac:dyDescent="0.15">
      <c r="A981" s="286"/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</row>
    <row r="982" spans="1:26" ht="12.75" customHeight="1" x14ac:dyDescent="0.15">
      <c r="A982" s="286"/>
      <c r="B982" s="286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</row>
    <row r="983" spans="1:26" ht="12.75" customHeight="1" x14ac:dyDescent="0.15">
      <c r="A983" s="286"/>
      <c r="B983" s="286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</row>
    <row r="984" spans="1:26" ht="12.75" customHeight="1" x14ac:dyDescent="0.15">
      <c r="A984" s="286"/>
      <c r="B984" s="286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</row>
    <row r="985" spans="1:26" ht="12.75" customHeight="1" x14ac:dyDescent="0.15">
      <c r="A985" s="286"/>
      <c r="B985" s="286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</row>
    <row r="986" spans="1:26" ht="12.75" customHeight="1" x14ac:dyDescent="0.15">
      <c r="A986" s="286"/>
      <c r="B986" s="286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</row>
    <row r="987" spans="1:26" ht="12.75" customHeight="1" x14ac:dyDescent="0.15">
      <c r="A987" s="286"/>
      <c r="B987" s="286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</row>
    <row r="988" spans="1:26" ht="12.75" customHeight="1" x14ac:dyDescent="0.15">
      <c r="A988" s="286"/>
      <c r="B988" s="286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</row>
    <row r="989" spans="1:26" ht="12.75" customHeight="1" x14ac:dyDescent="0.15">
      <c r="A989" s="286"/>
      <c r="B989" s="286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</row>
    <row r="990" spans="1:26" ht="12.75" customHeight="1" x14ac:dyDescent="0.15">
      <c r="A990" s="286"/>
      <c r="B990" s="286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</row>
    <row r="991" spans="1:26" ht="12.75" customHeight="1" x14ac:dyDescent="0.15">
      <c r="A991" s="286"/>
      <c r="B991" s="286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</row>
    <row r="992" spans="1:26" ht="12.75" customHeight="1" x14ac:dyDescent="0.15">
      <c r="A992" s="286"/>
      <c r="B992" s="286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</row>
    <row r="993" spans="1:26" ht="12.75" customHeight="1" x14ac:dyDescent="0.15">
      <c r="A993" s="286"/>
      <c r="B993" s="286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  <c r="R993" s="286"/>
      <c r="S993" s="286"/>
      <c r="T993" s="286"/>
      <c r="U993" s="286"/>
      <c r="V993" s="286"/>
      <c r="W993" s="286"/>
      <c r="X993" s="286"/>
      <c r="Y993" s="286"/>
      <c r="Z993" s="286"/>
    </row>
    <row r="994" spans="1:26" ht="12.75" customHeight="1" x14ac:dyDescent="0.15">
      <c r="A994" s="286"/>
      <c r="B994" s="286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  <c r="R994" s="286"/>
      <c r="S994" s="286"/>
      <c r="T994" s="286"/>
      <c r="U994" s="286"/>
      <c r="V994" s="286"/>
      <c r="W994" s="286"/>
      <c r="X994" s="286"/>
      <c r="Y994" s="286"/>
      <c r="Z994" s="286"/>
    </row>
    <row r="995" spans="1:26" ht="12.75" customHeight="1" x14ac:dyDescent="0.15">
      <c r="A995" s="286"/>
      <c r="B995" s="286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  <c r="R995" s="286"/>
      <c r="S995" s="286"/>
      <c r="T995" s="286"/>
      <c r="U995" s="286"/>
      <c r="V995" s="286"/>
      <c r="W995" s="286"/>
      <c r="X995" s="286"/>
      <c r="Y995" s="286"/>
      <c r="Z995" s="286"/>
    </row>
    <row r="996" spans="1:26" ht="12.75" customHeight="1" x14ac:dyDescent="0.15">
      <c r="A996" s="286"/>
      <c r="B996" s="286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  <c r="R996" s="286"/>
      <c r="S996" s="286"/>
      <c r="T996" s="286"/>
      <c r="U996" s="286"/>
      <c r="V996" s="286"/>
      <c r="W996" s="286"/>
      <c r="X996" s="286"/>
      <c r="Y996" s="286"/>
      <c r="Z996" s="286"/>
    </row>
    <row r="997" spans="1:26" ht="12.75" customHeight="1" x14ac:dyDescent="0.15">
      <c r="A997" s="286"/>
      <c r="B997" s="286"/>
      <c r="C997" s="286"/>
      <c r="D997" s="286"/>
      <c r="E997" s="286"/>
      <c r="F997" s="286"/>
      <c r="G997" s="286"/>
      <c r="H997" s="286"/>
      <c r="I997" s="286"/>
      <c r="J997" s="286"/>
      <c r="K997" s="286"/>
      <c r="L997" s="286"/>
      <c r="M997" s="286"/>
      <c r="N997" s="286"/>
      <c r="O997" s="286"/>
      <c r="P997" s="286"/>
      <c r="Q997" s="286"/>
      <c r="R997" s="286"/>
      <c r="S997" s="286"/>
      <c r="T997" s="286"/>
      <c r="U997" s="286"/>
      <c r="V997" s="286"/>
      <c r="W997" s="286"/>
      <c r="X997" s="286"/>
      <c r="Y997" s="286"/>
      <c r="Z997" s="286"/>
    </row>
    <row r="998" spans="1:26" ht="12.75" customHeight="1" x14ac:dyDescent="0.15">
      <c r="A998" s="286"/>
      <c r="B998" s="286"/>
      <c r="C998" s="286"/>
      <c r="D998" s="286"/>
      <c r="E998" s="286"/>
      <c r="F998" s="286"/>
      <c r="G998" s="286"/>
      <c r="H998" s="286"/>
      <c r="I998" s="286"/>
      <c r="J998" s="286"/>
      <c r="K998" s="286"/>
      <c r="L998" s="286"/>
      <c r="M998" s="286"/>
      <c r="N998" s="286"/>
      <c r="O998" s="286"/>
      <c r="P998" s="286"/>
      <c r="Q998" s="286"/>
      <c r="R998" s="286"/>
      <c r="S998" s="286"/>
      <c r="T998" s="286"/>
      <c r="U998" s="286"/>
      <c r="V998" s="286"/>
      <c r="W998" s="286"/>
      <c r="X998" s="286"/>
      <c r="Y998" s="286"/>
      <c r="Z998" s="286"/>
    </row>
    <row r="999" spans="1:26" ht="12.75" customHeight="1" x14ac:dyDescent="0.15">
      <c r="A999" s="286"/>
      <c r="B999" s="286"/>
      <c r="C999" s="286"/>
      <c r="D999" s="286"/>
      <c r="E999" s="286"/>
      <c r="F999" s="286"/>
      <c r="G999" s="286"/>
      <c r="H999" s="286"/>
      <c r="I999" s="286"/>
      <c r="J999" s="286"/>
      <c r="K999" s="286"/>
      <c r="L999" s="286"/>
      <c r="M999" s="286"/>
      <c r="N999" s="286"/>
      <c r="O999" s="286"/>
      <c r="P999" s="286"/>
      <c r="Q999" s="286"/>
      <c r="R999" s="286"/>
      <c r="S999" s="286"/>
      <c r="T999" s="286"/>
      <c r="U999" s="286"/>
      <c r="V999" s="286"/>
      <c r="W999" s="286"/>
      <c r="X999" s="286"/>
      <c r="Y999" s="286"/>
      <c r="Z999" s="286"/>
    </row>
    <row r="1000" spans="1:26" ht="12.75" customHeight="1" x14ac:dyDescent="0.15">
      <c r="A1000" s="286"/>
      <c r="B1000" s="286"/>
      <c r="C1000" s="286"/>
      <c r="D1000" s="286"/>
      <c r="E1000" s="286"/>
      <c r="F1000" s="286"/>
      <c r="G1000" s="286"/>
      <c r="H1000" s="286"/>
      <c r="I1000" s="286"/>
      <c r="J1000" s="286"/>
      <c r="K1000" s="286"/>
      <c r="L1000" s="286"/>
      <c r="M1000" s="286"/>
      <c r="N1000" s="286"/>
      <c r="O1000" s="286"/>
      <c r="P1000" s="286"/>
      <c r="Q1000" s="286"/>
      <c r="R1000" s="286"/>
      <c r="S1000" s="286"/>
      <c r="T1000" s="286"/>
      <c r="U1000" s="286"/>
      <c r="V1000" s="286"/>
      <c r="W1000" s="286"/>
      <c r="X1000" s="286"/>
      <c r="Y1000" s="286"/>
      <c r="Z1000" s="286"/>
    </row>
    <row r="1001" spans="1:26" ht="12.75" customHeight="1" x14ac:dyDescent="0.15">
      <c r="A1001" s="286"/>
      <c r="B1001" s="286"/>
      <c r="C1001" s="286"/>
      <c r="D1001" s="286"/>
      <c r="E1001" s="286"/>
      <c r="F1001" s="286"/>
      <c r="G1001" s="286"/>
      <c r="H1001" s="286"/>
      <c r="I1001" s="286"/>
      <c r="J1001" s="286"/>
      <c r="K1001" s="286"/>
      <c r="L1001" s="286"/>
      <c r="M1001" s="286"/>
      <c r="N1001" s="286"/>
      <c r="O1001" s="286"/>
      <c r="P1001" s="286"/>
      <c r="Q1001" s="286"/>
      <c r="R1001" s="286"/>
      <c r="S1001" s="286"/>
      <c r="T1001" s="286"/>
      <c r="U1001" s="286"/>
      <c r="V1001" s="286"/>
      <c r="W1001" s="286"/>
      <c r="X1001" s="286"/>
      <c r="Y1001" s="286"/>
      <c r="Z1001" s="286"/>
    </row>
  </sheetData>
  <mergeCells count="67">
    <mergeCell ref="B29:F30"/>
    <mergeCell ref="C32:F32"/>
    <mergeCell ref="B15:D15"/>
    <mergeCell ref="E15:F15"/>
    <mergeCell ref="B16:D16"/>
    <mergeCell ref="E16:F16"/>
    <mergeCell ref="B17:D17"/>
    <mergeCell ref="E17:F17"/>
    <mergeCell ref="B25:D25"/>
    <mergeCell ref="B26:D26"/>
    <mergeCell ref="E18:F18"/>
    <mergeCell ref="B27:F27"/>
    <mergeCell ref="B28:F28"/>
    <mergeCell ref="B18:D18"/>
    <mergeCell ref="B20:D20"/>
    <mergeCell ref="E20:F20"/>
    <mergeCell ref="B22:C22"/>
    <mergeCell ref="E22:F22"/>
    <mergeCell ref="B3:F3"/>
    <mergeCell ref="H3:L3"/>
    <mergeCell ref="B4:C4"/>
    <mergeCell ref="D4:F4"/>
    <mergeCell ref="J4:L4"/>
    <mergeCell ref="D5:F5"/>
    <mergeCell ref="J5:L5"/>
    <mergeCell ref="B5:C5"/>
    <mergeCell ref="B6:C6"/>
    <mergeCell ref="D6:F6"/>
    <mergeCell ref="B7:D7"/>
    <mergeCell ref="E7:F7"/>
    <mergeCell ref="B8:F8"/>
    <mergeCell ref="B9:F9"/>
    <mergeCell ref="B11:D11"/>
    <mergeCell ref="E11:F11"/>
    <mergeCell ref="B12:D12"/>
    <mergeCell ref="B13:D13"/>
    <mergeCell ref="E13:F13"/>
    <mergeCell ref="H13:I13"/>
    <mergeCell ref="K13:L13"/>
    <mergeCell ref="E12:F12"/>
    <mergeCell ref="H12:J12"/>
    <mergeCell ref="K12:L12"/>
    <mergeCell ref="E14:F14"/>
    <mergeCell ref="K14:L14"/>
    <mergeCell ref="H9:L9"/>
    <mergeCell ref="H15:L26"/>
    <mergeCell ref="H27:L27"/>
    <mergeCell ref="E26:F26"/>
    <mergeCell ref="H11:J11"/>
    <mergeCell ref="K11:L11"/>
    <mergeCell ref="E24:F24"/>
    <mergeCell ref="E25:F25"/>
    <mergeCell ref="H28:L28"/>
    <mergeCell ref="H30:J30"/>
    <mergeCell ref="H4:I4"/>
    <mergeCell ref="H5:I5"/>
    <mergeCell ref="H6:I6"/>
    <mergeCell ref="J6:L6"/>
    <mergeCell ref="H7:J7"/>
    <mergeCell ref="K7:L7"/>
    <mergeCell ref="H8:L8"/>
    <mergeCell ref="G32:O32"/>
    <mergeCell ref="H33:O36"/>
    <mergeCell ref="C34:F34"/>
    <mergeCell ref="C37:N37"/>
    <mergeCell ref="C38:N38"/>
    <mergeCell ref="C33:F33"/>
  </mergeCells>
  <dataValidations count="1">
    <dataValidation type="list" allowBlank="1" showErrorMessage="1" sqref="K12" xr:uid="{00000000-0002-0000-0900-000000000000}">
      <formula1>$N$17:$P$17</formula1>
    </dataValidation>
  </dataValidations>
  <hyperlinks>
    <hyperlink ref="C33" r:id="rId1" xr:uid="{00000000-0004-0000-0900-000000000000}"/>
  </hyperlink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900-000001000000}">
          <x14:formula1>
            <xm:f>Hoja3!$B$2:$B$9</xm:f>
          </x14:formula1>
          <xm:sqref>C32</xm:sqref>
        </x14:dataValidation>
        <x14:dataValidation type="list" allowBlank="1" showErrorMessage="1" xr:uid="{00000000-0002-0000-0900-000002000000}">
          <x14:formula1>
            <xm:f>Hoja3!$D$2:$D$9</xm:f>
          </x14:formula1>
          <xm:sqref>C34:C35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workbookViewId="0"/>
  </sheetViews>
  <sheetFormatPr baseColWidth="10" defaultColWidth="12.6640625" defaultRowHeight="15" customHeight="1" x14ac:dyDescent="0.15"/>
  <cols>
    <col min="1" max="3" width="10.6640625" customWidth="1"/>
    <col min="5" max="8" width="10.6640625" customWidth="1"/>
    <col min="9" max="9" width="11" customWidth="1"/>
    <col min="10" max="10" width="0.33203125" customWidth="1"/>
    <col min="11" max="11" width="11" hidden="1" customWidth="1"/>
    <col min="12" max="12" width="2" hidden="1" customWidth="1"/>
    <col min="13" max="13" width="13.6640625" customWidth="1"/>
    <col min="14" max="26" width="10.6640625" customWidth="1"/>
  </cols>
  <sheetData>
    <row r="1" spans="1:13" ht="14.25" customHeight="1" x14ac:dyDescent="0.25">
      <c r="A1" s="315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7"/>
    </row>
    <row r="2" spans="1:13" ht="14.25" customHeight="1" x14ac:dyDescent="0.25">
      <c r="A2" s="318"/>
      <c r="B2" s="175"/>
      <c r="C2" s="529" t="s">
        <v>0</v>
      </c>
      <c r="D2" s="338"/>
      <c r="E2" s="338"/>
      <c r="F2" s="338"/>
      <c r="G2" s="338"/>
      <c r="H2" s="175"/>
      <c r="I2" s="175"/>
      <c r="J2" s="175"/>
      <c r="K2" s="175"/>
      <c r="L2" s="175"/>
      <c r="M2" s="317"/>
    </row>
    <row r="3" spans="1:13" ht="14.25" customHeight="1" x14ac:dyDescent="0.25">
      <c r="A3" s="318"/>
      <c r="B3" s="175"/>
      <c r="C3" s="1"/>
      <c r="D3" s="1"/>
      <c r="E3" s="1"/>
      <c r="F3" s="1"/>
      <c r="G3" s="1"/>
      <c r="H3" s="175"/>
      <c r="I3" s="175"/>
      <c r="J3" s="175"/>
      <c r="K3" s="175"/>
      <c r="L3" s="175"/>
      <c r="M3" s="317"/>
    </row>
    <row r="4" spans="1:13" ht="14.25" customHeight="1" x14ac:dyDescent="0.25">
      <c r="A4" s="318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317"/>
    </row>
    <row r="5" spans="1:13" ht="14.25" customHeight="1" x14ac:dyDescent="0.25">
      <c r="A5" s="318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317"/>
    </row>
    <row r="6" spans="1:13" ht="14.25" customHeight="1" x14ac:dyDescent="0.25">
      <c r="A6" s="318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317"/>
    </row>
    <row r="7" spans="1:13" ht="14.25" customHeight="1" x14ac:dyDescent="0.25">
      <c r="A7" s="318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317"/>
    </row>
    <row r="8" spans="1:13" ht="14.25" customHeight="1" x14ac:dyDescent="0.25">
      <c r="A8" s="318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317"/>
    </row>
    <row r="9" spans="1:13" ht="14.25" customHeight="1" x14ac:dyDescent="0.25">
      <c r="A9" s="318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317"/>
    </row>
    <row r="10" spans="1:13" ht="14.25" customHeight="1" x14ac:dyDescent="0.25">
      <c r="A10" s="318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317"/>
    </row>
    <row r="11" spans="1:13" ht="14.25" customHeight="1" x14ac:dyDescent="0.25">
      <c r="A11" s="318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317"/>
    </row>
    <row r="12" spans="1:13" ht="14.25" customHeight="1" x14ac:dyDescent="0.25">
      <c r="A12" s="318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317"/>
    </row>
    <row r="13" spans="1:13" ht="14.25" customHeight="1" x14ac:dyDescent="0.25">
      <c r="A13" s="318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317"/>
    </row>
    <row r="14" spans="1:13" ht="10.5" customHeight="1" x14ac:dyDescent="0.25">
      <c r="A14" s="318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317"/>
    </row>
    <row r="15" spans="1:13" ht="0.75" customHeight="1" x14ac:dyDescent="0.25">
      <c r="A15" s="318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317"/>
    </row>
    <row r="16" spans="1:13" ht="15.75" customHeight="1" x14ac:dyDescent="0.2">
      <c r="A16" s="318"/>
      <c r="B16" s="667" t="s">
        <v>1</v>
      </c>
      <c r="C16" s="350"/>
      <c r="D16" s="350"/>
      <c r="E16" s="350"/>
      <c r="F16" s="350"/>
      <c r="G16" s="350"/>
      <c r="H16" s="350"/>
      <c r="I16" s="350"/>
      <c r="J16" s="350"/>
      <c r="K16" s="350"/>
      <c r="L16" s="350"/>
      <c r="M16" s="317"/>
    </row>
    <row r="17" spans="1:26" ht="14.25" customHeight="1" x14ac:dyDescent="0.2">
      <c r="A17" s="318"/>
      <c r="B17" s="357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17"/>
    </row>
    <row r="18" spans="1:26" ht="14.25" customHeight="1" x14ac:dyDescent="0.2">
      <c r="A18" s="318"/>
      <c r="B18" s="357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17"/>
    </row>
    <row r="19" spans="1:26" ht="14.25" customHeight="1" x14ac:dyDescent="0.2">
      <c r="A19" s="318"/>
      <c r="B19" s="668">
        <v>162000000</v>
      </c>
      <c r="C19" s="361"/>
      <c r="D19" s="579" t="s">
        <v>181</v>
      </c>
      <c r="E19" s="361"/>
      <c r="F19" s="669" t="s">
        <v>182</v>
      </c>
      <c r="G19" s="394"/>
      <c r="H19" s="394"/>
      <c r="I19" s="394"/>
      <c r="J19" s="394"/>
      <c r="K19" s="394"/>
      <c r="L19" s="394"/>
      <c r="M19" s="317"/>
    </row>
    <row r="20" spans="1:26" ht="14.25" customHeight="1" x14ac:dyDescent="0.2">
      <c r="A20" s="318"/>
      <c r="B20" s="176"/>
      <c r="C20" s="177"/>
      <c r="D20" s="177"/>
      <c r="E20" s="177"/>
      <c r="F20" s="54"/>
      <c r="G20" s="177"/>
      <c r="H20" s="177"/>
      <c r="I20" s="177"/>
      <c r="J20" s="177"/>
      <c r="K20" s="177"/>
      <c r="L20" s="177"/>
      <c r="M20" s="317"/>
    </row>
    <row r="21" spans="1:26" ht="14.25" customHeight="1" x14ac:dyDescent="0.2">
      <c r="A21" s="318"/>
      <c r="B21" s="668">
        <f>B19*0.3</f>
        <v>48600000</v>
      </c>
      <c r="C21" s="361"/>
      <c r="D21" s="669" t="s">
        <v>183</v>
      </c>
      <c r="E21" s="361"/>
      <c r="F21" s="669" t="s">
        <v>184</v>
      </c>
      <c r="G21" s="394"/>
      <c r="H21" s="394"/>
      <c r="I21" s="394"/>
      <c r="J21" s="394"/>
      <c r="K21" s="394"/>
      <c r="L21" s="394"/>
      <c r="M21" s="317"/>
    </row>
    <row r="22" spans="1:26" ht="14.25" customHeight="1" x14ac:dyDescent="0.2">
      <c r="A22" s="319"/>
      <c r="B22" s="668">
        <f>B19*0.7</f>
        <v>113400000</v>
      </c>
      <c r="C22" s="361"/>
      <c r="D22" s="669" t="s">
        <v>185</v>
      </c>
      <c r="E22" s="361"/>
      <c r="F22" s="669" t="s">
        <v>186</v>
      </c>
      <c r="G22" s="394"/>
      <c r="H22" s="394"/>
      <c r="I22" s="394"/>
      <c r="J22" s="394"/>
      <c r="K22" s="394"/>
      <c r="L22" s="394"/>
      <c r="M22" s="317"/>
    </row>
    <row r="23" spans="1:26" ht="14.25" customHeight="1" x14ac:dyDescent="0.2">
      <c r="A23" s="319"/>
      <c r="B23" s="320"/>
      <c r="C23" s="320"/>
      <c r="D23" s="321"/>
      <c r="E23" s="321"/>
      <c r="F23" s="322"/>
      <c r="G23" s="322"/>
      <c r="H23" s="322"/>
      <c r="I23" s="322"/>
      <c r="J23" s="322"/>
      <c r="K23" s="322"/>
      <c r="L23" s="322"/>
      <c r="M23" s="31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5">
      <c r="A24" s="319"/>
      <c r="B24" s="670" t="s">
        <v>187</v>
      </c>
      <c r="C24" s="437"/>
      <c r="D24" s="671">
        <v>0.3</v>
      </c>
      <c r="E24" s="437"/>
      <c r="F24" s="672" t="s">
        <v>188</v>
      </c>
      <c r="G24" s="437"/>
      <c r="H24" s="672" t="s">
        <v>189</v>
      </c>
      <c r="I24" s="437"/>
      <c r="J24" s="175"/>
      <c r="K24" s="175"/>
      <c r="L24" s="175"/>
      <c r="M24" s="317"/>
    </row>
    <row r="25" spans="1:26" ht="14.25" customHeight="1" x14ac:dyDescent="0.25">
      <c r="A25" s="319"/>
      <c r="B25" s="662" t="s">
        <v>70</v>
      </c>
      <c r="C25" s="437"/>
      <c r="D25" s="662"/>
      <c r="E25" s="437"/>
      <c r="F25" s="664">
        <v>800000</v>
      </c>
      <c r="G25" s="437"/>
      <c r="H25" s="664">
        <f>B21-F25</f>
        <v>47800000</v>
      </c>
      <c r="I25" s="437"/>
      <c r="J25" s="175"/>
      <c r="K25" s="175"/>
      <c r="L25" s="175"/>
      <c r="M25" s="317"/>
    </row>
    <row r="26" spans="1:26" ht="18.75" customHeight="1" x14ac:dyDescent="0.25">
      <c r="A26" s="319"/>
      <c r="B26" s="662" t="s">
        <v>190</v>
      </c>
      <c r="C26" s="437"/>
      <c r="D26" s="663">
        <v>44866</v>
      </c>
      <c r="E26" s="437"/>
      <c r="F26" s="664"/>
      <c r="G26" s="437"/>
      <c r="H26" s="664">
        <f t="shared" ref="H26:H44" si="0">H25-F26</f>
        <v>47800000</v>
      </c>
      <c r="I26" s="437"/>
      <c r="J26" s="175"/>
      <c r="K26" s="175"/>
      <c r="L26" s="175"/>
      <c r="M26" s="317"/>
    </row>
    <row r="27" spans="1:26" ht="18.75" customHeight="1" x14ac:dyDescent="0.25">
      <c r="A27" s="319"/>
      <c r="B27" s="662" t="s">
        <v>190</v>
      </c>
      <c r="C27" s="437"/>
      <c r="D27" s="663">
        <v>44896</v>
      </c>
      <c r="E27" s="437"/>
      <c r="F27" s="664"/>
      <c r="G27" s="437"/>
      <c r="H27" s="664">
        <f t="shared" si="0"/>
        <v>47800000</v>
      </c>
      <c r="I27" s="437"/>
      <c r="J27" s="175"/>
      <c r="K27" s="175"/>
      <c r="L27" s="175"/>
      <c r="M27" s="317"/>
    </row>
    <row r="28" spans="1:26" ht="18.75" customHeight="1" x14ac:dyDescent="0.25">
      <c r="A28" s="318"/>
      <c r="B28" s="662" t="s">
        <v>190</v>
      </c>
      <c r="C28" s="437"/>
      <c r="D28" s="663">
        <v>44927</v>
      </c>
      <c r="E28" s="437"/>
      <c r="F28" s="664"/>
      <c r="G28" s="437"/>
      <c r="H28" s="664">
        <f t="shared" si="0"/>
        <v>47800000</v>
      </c>
      <c r="I28" s="437"/>
      <c r="J28" s="175"/>
      <c r="K28" s="175"/>
      <c r="L28" s="175"/>
      <c r="M28" s="317"/>
    </row>
    <row r="29" spans="1:26" ht="18.75" customHeight="1" x14ac:dyDescent="0.25">
      <c r="A29" s="318"/>
      <c r="B29" s="662" t="s">
        <v>190</v>
      </c>
      <c r="C29" s="437"/>
      <c r="D29" s="663">
        <v>44958</v>
      </c>
      <c r="E29" s="437"/>
      <c r="F29" s="664"/>
      <c r="G29" s="437"/>
      <c r="H29" s="664">
        <f t="shared" si="0"/>
        <v>47800000</v>
      </c>
      <c r="I29" s="437"/>
      <c r="J29" s="175"/>
      <c r="K29" s="175"/>
      <c r="L29" s="175"/>
      <c r="M29" s="323"/>
    </row>
    <row r="30" spans="1:26" ht="18.75" customHeight="1" x14ac:dyDescent="0.25">
      <c r="A30" s="318"/>
      <c r="B30" s="662" t="s">
        <v>190</v>
      </c>
      <c r="C30" s="437"/>
      <c r="D30" s="663">
        <v>44986</v>
      </c>
      <c r="E30" s="437"/>
      <c r="F30" s="664"/>
      <c r="G30" s="437"/>
      <c r="H30" s="664">
        <f t="shared" si="0"/>
        <v>47800000</v>
      </c>
      <c r="I30" s="437"/>
      <c r="J30" s="175"/>
      <c r="K30" s="175"/>
      <c r="L30" s="175"/>
      <c r="M30" s="317"/>
    </row>
    <row r="31" spans="1:26" ht="18.75" customHeight="1" x14ac:dyDescent="0.25">
      <c r="A31" s="318"/>
      <c r="B31" s="662" t="s">
        <v>190</v>
      </c>
      <c r="C31" s="437"/>
      <c r="D31" s="663">
        <v>45017</v>
      </c>
      <c r="E31" s="437"/>
      <c r="F31" s="664"/>
      <c r="G31" s="437"/>
      <c r="H31" s="664">
        <f t="shared" si="0"/>
        <v>47800000</v>
      </c>
      <c r="I31" s="437"/>
      <c r="J31" s="175"/>
      <c r="K31" s="175"/>
      <c r="L31" s="175"/>
      <c r="M31" s="323"/>
    </row>
    <row r="32" spans="1:26" ht="18.75" customHeight="1" x14ac:dyDescent="0.25">
      <c r="A32" s="318"/>
      <c r="B32" s="662" t="s">
        <v>190</v>
      </c>
      <c r="C32" s="437"/>
      <c r="D32" s="663">
        <v>45047</v>
      </c>
      <c r="E32" s="437"/>
      <c r="F32" s="664"/>
      <c r="G32" s="437"/>
      <c r="H32" s="664">
        <f t="shared" si="0"/>
        <v>47800000</v>
      </c>
      <c r="I32" s="437"/>
      <c r="J32" s="175"/>
      <c r="K32" s="175"/>
      <c r="L32" s="175"/>
      <c r="M32" s="323"/>
    </row>
    <row r="33" spans="1:14" ht="18.75" customHeight="1" x14ac:dyDescent="0.25">
      <c r="A33" s="318"/>
      <c r="B33" s="662" t="s">
        <v>190</v>
      </c>
      <c r="C33" s="437"/>
      <c r="D33" s="663">
        <v>45078</v>
      </c>
      <c r="E33" s="437"/>
      <c r="F33" s="664"/>
      <c r="G33" s="437"/>
      <c r="H33" s="664">
        <f t="shared" si="0"/>
        <v>47800000</v>
      </c>
      <c r="I33" s="437"/>
      <c r="J33" s="175"/>
      <c r="K33" s="175"/>
      <c r="L33" s="175"/>
      <c r="M33" s="323"/>
    </row>
    <row r="34" spans="1:14" ht="18.75" customHeight="1" x14ac:dyDescent="0.25">
      <c r="A34" s="318"/>
      <c r="B34" s="662" t="s">
        <v>190</v>
      </c>
      <c r="C34" s="437"/>
      <c r="D34" s="663">
        <v>45108</v>
      </c>
      <c r="E34" s="437"/>
      <c r="F34" s="664"/>
      <c r="G34" s="437"/>
      <c r="H34" s="664">
        <f t="shared" si="0"/>
        <v>47800000</v>
      </c>
      <c r="I34" s="437"/>
      <c r="J34" s="175"/>
      <c r="K34" s="175"/>
      <c r="L34" s="175"/>
      <c r="M34" s="323"/>
    </row>
    <row r="35" spans="1:14" ht="18.75" customHeight="1" x14ac:dyDescent="0.25">
      <c r="A35" s="318"/>
      <c r="B35" s="662" t="s">
        <v>190</v>
      </c>
      <c r="C35" s="437"/>
      <c r="D35" s="663">
        <v>45139</v>
      </c>
      <c r="E35" s="437"/>
      <c r="F35" s="664"/>
      <c r="G35" s="437"/>
      <c r="H35" s="664">
        <f t="shared" si="0"/>
        <v>47800000</v>
      </c>
      <c r="I35" s="437"/>
      <c r="J35" s="175"/>
      <c r="K35" s="175"/>
      <c r="L35" s="175"/>
      <c r="M35" s="317"/>
    </row>
    <row r="36" spans="1:14" ht="18.75" customHeight="1" x14ac:dyDescent="0.25">
      <c r="A36" s="318"/>
      <c r="B36" s="662" t="s">
        <v>190</v>
      </c>
      <c r="C36" s="437"/>
      <c r="D36" s="663">
        <v>45170</v>
      </c>
      <c r="E36" s="437"/>
      <c r="F36" s="664"/>
      <c r="G36" s="437"/>
      <c r="H36" s="664">
        <f t="shared" si="0"/>
        <v>47800000</v>
      </c>
      <c r="I36" s="437"/>
      <c r="J36" s="175"/>
      <c r="K36" s="175"/>
      <c r="L36" s="175"/>
      <c r="M36" s="317"/>
    </row>
    <row r="37" spans="1:14" ht="18.75" customHeight="1" x14ac:dyDescent="0.25">
      <c r="A37" s="318"/>
      <c r="B37" s="662" t="s">
        <v>190</v>
      </c>
      <c r="C37" s="437"/>
      <c r="D37" s="663">
        <v>45200</v>
      </c>
      <c r="E37" s="437"/>
      <c r="F37" s="664"/>
      <c r="G37" s="437"/>
      <c r="H37" s="664">
        <f t="shared" si="0"/>
        <v>47800000</v>
      </c>
      <c r="I37" s="437"/>
      <c r="J37" s="175"/>
      <c r="K37" s="175"/>
      <c r="L37" s="175"/>
      <c r="M37" s="317"/>
    </row>
    <row r="38" spans="1:14" ht="18.75" customHeight="1" x14ac:dyDescent="0.25">
      <c r="A38" s="318"/>
      <c r="B38" s="662" t="s">
        <v>190</v>
      </c>
      <c r="C38" s="437"/>
      <c r="D38" s="663">
        <v>45231</v>
      </c>
      <c r="E38" s="437"/>
      <c r="F38" s="664"/>
      <c r="G38" s="437"/>
      <c r="H38" s="664">
        <f t="shared" si="0"/>
        <v>47800000</v>
      </c>
      <c r="I38" s="437"/>
      <c r="J38" s="175"/>
      <c r="K38" s="175"/>
      <c r="L38" s="175"/>
      <c r="M38" s="317"/>
    </row>
    <row r="39" spans="1:14" ht="18.75" customHeight="1" x14ac:dyDescent="0.25">
      <c r="A39" s="318"/>
      <c r="B39" s="662" t="s">
        <v>190</v>
      </c>
      <c r="C39" s="437"/>
      <c r="D39" s="663">
        <v>45261</v>
      </c>
      <c r="E39" s="437"/>
      <c r="F39" s="664"/>
      <c r="G39" s="437"/>
      <c r="H39" s="664">
        <f t="shared" si="0"/>
        <v>47800000</v>
      </c>
      <c r="I39" s="437"/>
      <c r="J39" s="175"/>
      <c r="K39" s="175"/>
      <c r="L39" s="175"/>
      <c r="M39" s="323"/>
      <c r="N39" s="276"/>
    </row>
    <row r="40" spans="1:14" ht="18.75" customHeight="1" x14ac:dyDescent="0.25">
      <c r="A40" s="318"/>
      <c r="B40" s="662" t="s">
        <v>190</v>
      </c>
      <c r="C40" s="437"/>
      <c r="D40" s="663">
        <v>45292</v>
      </c>
      <c r="E40" s="437"/>
      <c r="F40" s="664"/>
      <c r="G40" s="437"/>
      <c r="H40" s="664">
        <f t="shared" si="0"/>
        <v>47800000</v>
      </c>
      <c r="I40" s="437"/>
      <c r="J40" s="175"/>
      <c r="K40" s="175"/>
      <c r="L40" s="175"/>
      <c r="M40" s="323"/>
    </row>
    <row r="41" spans="1:14" ht="18.75" customHeight="1" x14ac:dyDescent="0.25">
      <c r="A41" s="318"/>
      <c r="B41" s="662" t="s">
        <v>190</v>
      </c>
      <c r="C41" s="437"/>
      <c r="D41" s="663">
        <v>45323</v>
      </c>
      <c r="E41" s="437"/>
      <c r="F41" s="664"/>
      <c r="G41" s="437"/>
      <c r="H41" s="664">
        <f t="shared" si="0"/>
        <v>47800000</v>
      </c>
      <c r="I41" s="437"/>
      <c r="J41" s="175"/>
      <c r="K41" s="175"/>
      <c r="L41" s="175"/>
      <c r="M41" s="317"/>
    </row>
    <row r="42" spans="1:14" ht="18.75" customHeight="1" x14ac:dyDescent="0.25">
      <c r="A42" s="318"/>
      <c r="B42" s="662" t="s">
        <v>190</v>
      </c>
      <c r="C42" s="437"/>
      <c r="D42" s="663">
        <v>45352</v>
      </c>
      <c r="E42" s="437"/>
      <c r="F42" s="664"/>
      <c r="G42" s="437"/>
      <c r="H42" s="664">
        <f t="shared" si="0"/>
        <v>47800000</v>
      </c>
      <c r="I42" s="437"/>
      <c r="J42" s="175"/>
      <c r="K42" s="175"/>
      <c r="L42" s="175"/>
      <c r="M42" s="317"/>
    </row>
    <row r="43" spans="1:14" ht="18" customHeight="1" x14ac:dyDescent="0.25">
      <c r="A43" s="318"/>
      <c r="B43" s="662" t="s">
        <v>190</v>
      </c>
      <c r="C43" s="437"/>
      <c r="D43" s="663">
        <v>45383</v>
      </c>
      <c r="E43" s="437"/>
      <c r="F43" s="664"/>
      <c r="G43" s="437"/>
      <c r="H43" s="664">
        <f t="shared" si="0"/>
        <v>47800000</v>
      </c>
      <c r="I43" s="437"/>
      <c r="J43" s="175"/>
      <c r="K43" s="175"/>
      <c r="L43" s="175"/>
      <c r="M43" s="323">
        <f>H44/14</f>
        <v>1271428.5714285714</v>
      </c>
    </row>
    <row r="44" spans="1:14" ht="14.25" customHeight="1" x14ac:dyDescent="0.25">
      <c r="A44" s="318"/>
      <c r="B44" s="662" t="s">
        <v>191</v>
      </c>
      <c r="C44" s="437"/>
      <c r="D44" s="662"/>
      <c r="E44" s="437"/>
      <c r="F44" s="664">
        <v>30000000</v>
      </c>
      <c r="G44" s="437"/>
      <c r="H44" s="664">
        <f t="shared" si="0"/>
        <v>17800000</v>
      </c>
      <c r="I44" s="437"/>
      <c r="J44" s="175"/>
      <c r="K44" s="175"/>
      <c r="L44" s="175"/>
      <c r="M44" s="317"/>
    </row>
    <row r="45" spans="1:14" ht="15.75" customHeight="1" x14ac:dyDescent="0.15">
      <c r="A45" s="665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17"/>
    </row>
    <row r="46" spans="1:14" ht="5.25" customHeight="1" x14ac:dyDescent="0.15">
      <c r="A46" s="666"/>
      <c r="B46" s="341"/>
      <c r="C46" s="341"/>
      <c r="D46" s="341"/>
      <c r="E46" s="341"/>
      <c r="F46" s="341"/>
      <c r="G46" s="341"/>
      <c r="H46" s="341"/>
      <c r="I46" s="341"/>
      <c r="J46" s="341"/>
      <c r="K46" s="341"/>
      <c r="L46" s="341"/>
      <c r="M46" s="317"/>
    </row>
    <row r="47" spans="1:14" ht="14.25" hidden="1" customHeight="1" x14ac:dyDescent="0.15">
      <c r="A47" s="666"/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17"/>
    </row>
    <row r="48" spans="1:14" ht="14.25" hidden="1" customHeight="1" x14ac:dyDescent="0.15">
      <c r="A48" s="666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17"/>
    </row>
    <row r="49" spans="1:13" ht="14.25" hidden="1" customHeight="1" x14ac:dyDescent="0.15">
      <c r="A49" s="666"/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17"/>
    </row>
    <row r="50" spans="1:13" ht="14.25" hidden="1" customHeight="1" x14ac:dyDescent="0.15">
      <c r="A50" s="666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17"/>
    </row>
    <row r="51" spans="1:13" ht="14.25" hidden="1" customHeight="1" x14ac:dyDescent="0.15">
      <c r="A51" s="666"/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17"/>
    </row>
    <row r="52" spans="1:13" ht="14.25" hidden="1" customHeight="1" x14ac:dyDescent="0.15">
      <c r="A52" s="666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17"/>
    </row>
    <row r="53" spans="1:13" ht="14.25" customHeight="1" x14ac:dyDescent="0.2">
      <c r="A53" s="318"/>
      <c r="B53" s="216" t="s">
        <v>58</v>
      </c>
      <c r="C53" s="216"/>
      <c r="D53" s="216"/>
      <c r="E53" s="216"/>
      <c r="F53" s="216"/>
      <c r="G53" s="216"/>
      <c r="H53" s="218"/>
      <c r="I53" s="215"/>
      <c r="J53" s="216"/>
      <c r="K53" s="216"/>
      <c r="L53" s="216"/>
      <c r="M53" s="317"/>
    </row>
    <row r="54" spans="1:13" ht="14.25" customHeight="1" x14ac:dyDescent="0.25">
      <c r="A54" s="318"/>
      <c r="B54" s="219" t="s">
        <v>34</v>
      </c>
      <c r="C54" s="544" t="s">
        <v>59</v>
      </c>
      <c r="D54" s="338"/>
      <c r="E54" s="338"/>
      <c r="F54" s="338"/>
      <c r="G54" s="175"/>
      <c r="H54" s="553"/>
      <c r="I54" s="350"/>
      <c r="J54" s="350"/>
      <c r="K54" s="350"/>
      <c r="L54" s="350"/>
      <c r="M54" s="317"/>
    </row>
    <row r="55" spans="1:13" ht="14.25" customHeight="1" x14ac:dyDescent="0.25">
      <c r="A55" s="318"/>
      <c r="B55" s="219" t="s">
        <v>36</v>
      </c>
      <c r="C55" s="476" t="s">
        <v>60</v>
      </c>
      <c r="D55" s="338"/>
      <c r="E55" s="338"/>
      <c r="F55" s="338"/>
      <c r="G55" s="175"/>
      <c r="H55" s="357"/>
      <c r="I55" s="341"/>
      <c r="J55" s="341"/>
      <c r="K55" s="341"/>
      <c r="L55" s="341"/>
      <c r="M55" s="317"/>
    </row>
    <row r="56" spans="1:13" ht="14.25" customHeight="1" x14ac:dyDescent="0.25">
      <c r="A56" s="318"/>
      <c r="B56" s="219" t="s">
        <v>38</v>
      </c>
      <c r="C56" s="544">
        <v>3183147910</v>
      </c>
      <c r="D56" s="338"/>
      <c r="E56" s="338"/>
      <c r="F56" s="338"/>
      <c r="G56" s="175"/>
      <c r="H56" s="357"/>
      <c r="I56" s="341"/>
      <c r="J56" s="341"/>
      <c r="K56" s="341"/>
      <c r="L56" s="341"/>
      <c r="M56" s="317"/>
    </row>
    <row r="57" spans="1:13" ht="14.25" customHeight="1" x14ac:dyDescent="0.25">
      <c r="A57" s="318"/>
      <c r="B57" s="219"/>
      <c r="C57" s="220"/>
      <c r="D57" s="54"/>
      <c r="E57" s="54"/>
      <c r="F57" s="54"/>
      <c r="G57" s="175"/>
      <c r="H57" s="221"/>
      <c r="I57" s="221"/>
      <c r="J57" s="221"/>
      <c r="K57" s="221"/>
      <c r="L57" s="221"/>
      <c r="M57" s="317"/>
    </row>
    <row r="58" spans="1:13" ht="14.25" customHeight="1" x14ac:dyDescent="0.25">
      <c r="A58" s="318"/>
      <c r="B58" s="219"/>
      <c r="C58" s="220"/>
      <c r="D58" s="213"/>
      <c r="E58" s="213"/>
      <c r="F58" s="213"/>
      <c r="G58" s="175"/>
      <c r="H58" s="221"/>
      <c r="I58" s="221"/>
      <c r="J58" s="221"/>
      <c r="K58" s="221"/>
      <c r="L58" s="221"/>
      <c r="M58" s="317"/>
    </row>
    <row r="59" spans="1:13" ht="15.75" customHeight="1" x14ac:dyDescent="0.2">
      <c r="A59" s="318"/>
      <c r="B59" s="543" t="s">
        <v>61</v>
      </c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17"/>
    </row>
    <row r="60" spans="1:13" ht="15.75" customHeight="1" x14ac:dyDescent="0.2">
      <c r="A60" s="318"/>
      <c r="B60" s="357"/>
      <c r="C60" s="341"/>
      <c r="D60" s="341"/>
      <c r="E60" s="341"/>
      <c r="F60" s="341"/>
      <c r="G60" s="341"/>
      <c r="H60" s="341"/>
      <c r="I60" s="341"/>
      <c r="J60" s="341"/>
      <c r="K60" s="341"/>
      <c r="L60" s="341"/>
      <c r="M60" s="317"/>
    </row>
    <row r="61" spans="1:13" ht="14.25" customHeight="1" x14ac:dyDescent="0.25">
      <c r="A61" s="318"/>
      <c r="B61" s="544" t="s">
        <v>62</v>
      </c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17"/>
    </row>
    <row r="62" spans="1:13" ht="14.25" customHeight="1" x14ac:dyDescent="0.25">
      <c r="A62" s="324"/>
      <c r="B62" s="660" t="s">
        <v>40</v>
      </c>
      <c r="C62" s="661"/>
      <c r="D62" s="661"/>
      <c r="E62" s="661"/>
      <c r="F62" s="661"/>
      <c r="G62" s="661"/>
      <c r="H62" s="661"/>
      <c r="I62" s="661"/>
      <c r="J62" s="661"/>
      <c r="K62" s="661"/>
      <c r="L62" s="661"/>
      <c r="M62" s="317"/>
    </row>
    <row r="63" spans="1:13" ht="14.25" customHeight="1" x14ac:dyDescent="0.25">
      <c r="A63" s="31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325"/>
    </row>
    <row r="64" spans="1:13" ht="14.25" customHeight="1" x14ac:dyDescent="0.2">
      <c r="A64" s="96"/>
      <c r="B64" s="97"/>
      <c r="C64" s="222"/>
      <c r="D64" s="97"/>
      <c r="E64" s="97"/>
      <c r="F64" s="97"/>
      <c r="G64" s="97"/>
      <c r="H64" s="97"/>
      <c r="I64" s="97"/>
      <c r="J64" s="97"/>
      <c r="K64" s="97"/>
      <c r="L64" s="97"/>
    </row>
    <row r="65" ht="14.25" customHeight="1" x14ac:dyDescent="0.15"/>
    <row r="66" ht="14.25" customHeight="1" x14ac:dyDescent="0.15"/>
    <row r="67" ht="14.25" customHeight="1" x14ac:dyDescent="0.15"/>
    <row r="68" ht="14.25" customHeight="1" x14ac:dyDescent="0.15"/>
    <row r="69" ht="14.25" customHeight="1" x14ac:dyDescent="0.15"/>
    <row r="70" ht="14.25" customHeight="1" x14ac:dyDescent="0.15"/>
    <row r="71" ht="14.25" customHeight="1" x14ac:dyDescent="0.15"/>
    <row r="72" ht="14.25" customHeight="1" x14ac:dyDescent="0.15"/>
    <row r="73" ht="14.25" customHeight="1" x14ac:dyDescent="0.15"/>
    <row r="74" ht="14.25" customHeight="1" x14ac:dyDescent="0.15"/>
    <row r="75" ht="14.25" customHeight="1" x14ac:dyDescent="0.15"/>
    <row r="76" ht="14.25" customHeight="1" x14ac:dyDescent="0.15"/>
    <row r="77" ht="14.25" customHeight="1" x14ac:dyDescent="0.15"/>
    <row r="78" ht="14.25" customHeight="1" x14ac:dyDescent="0.15"/>
    <row r="79" ht="14.25" customHeight="1" x14ac:dyDescent="0.15"/>
    <row r="80" ht="14.25" customHeight="1" x14ac:dyDescent="0.15"/>
    <row r="81" ht="14.25" customHeight="1" x14ac:dyDescent="0.15"/>
    <row r="82" ht="14.25" customHeight="1" x14ac:dyDescent="0.15"/>
    <row r="83" ht="14.25" customHeight="1" x14ac:dyDescent="0.15"/>
    <row r="84" ht="14.25" customHeight="1" x14ac:dyDescent="0.15"/>
    <row r="85" ht="14.25" customHeight="1" x14ac:dyDescent="0.15"/>
    <row r="86" ht="14.25" customHeight="1" x14ac:dyDescent="0.15"/>
    <row r="87" ht="14.25" customHeight="1" x14ac:dyDescent="0.15"/>
    <row r="88" ht="14.25" customHeight="1" x14ac:dyDescent="0.15"/>
    <row r="89" ht="14.25" customHeight="1" x14ac:dyDescent="0.15"/>
    <row r="90" ht="14.25" customHeight="1" x14ac:dyDescent="0.15"/>
    <row r="91" ht="14.25" customHeight="1" x14ac:dyDescent="0.15"/>
    <row r="92" ht="14.25" customHeight="1" x14ac:dyDescent="0.15"/>
    <row r="93" ht="14.25" customHeight="1" x14ac:dyDescent="0.15"/>
    <row r="94" ht="14.25" customHeight="1" x14ac:dyDescent="0.15"/>
    <row r="95" ht="14.25" customHeight="1" x14ac:dyDescent="0.15"/>
    <row r="96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  <row r="182" ht="14.25" customHeight="1" x14ac:dyDescent="0.15"/>
    <row r="183" ht="14.25" customHeight="1" x14ac:dyDescent="0.15"/>
    <row r="184" ht="14.25" customHeight="1" x14ac:dyDescent="0.15"/>
    <row r="185" ht="14.25" customHeight="1" x14ac:dyDescent="0.15"/>
    <row r="186" ht="14.25" customHeight="1" x14ac:dyDescent="0.15"/>
    <row r="187" ht="14.25" customHeight="1" x14ac:dyDescent="0.15"/>
    <row r="188" ht="14.25" customHeight="1" x14ac:dyDescent="0.15"/>
    <row r="189" ht="14.25" customHeight="1" x14ac:dyDescent="0.15"/>
    <row r="190" ht="14.25" customHeight="1" x14ac:dyDescent="0.15"/>
    <row r="191" ht="14.25" customHeight="1" x14ac:dyDescent="0.15"/>
    <row r="192" ht="14.25" customHeight="1" x14ac:dyDescent="0.15"/>
    <row r="193" ht="14.25" customHeight="1" x14ac:dyDescent="0.15"/>
    <row r="194" ht="14.25" customHeight="1" x14ac:dyDescent="0.15"/>
    <row r="195" ht="14.25" customHeight="1" x14ac:dyDescent="0.15"/>
    <row r="196" ht="14.25" customHeight="1" x14ac:dyDescent="0.15"/>
    <row r="197" ht="14.25" customHeight="1" x14ac:dyDescent="0.15"/>
    <row r="198" ht="14.25" customHeight="1" x14ac:dyDescent="0.15"/>
    <row r="199" ht="14.25" customHeight="1" x14ac:dyDescent="0.15"/>
    <row r="200" ht="14.25" customHeight="1" x14ac:dyDescent="0.15"/>
    <row r="201" ht="14.25" customHeight="1" x14ac:dyDescent="0.15"/>
    <row r="202" ht="14.25" customHeight="1" x14ac:dyDescent="0.15"/>
    <row r="203" ht="14.25" customHeight="1" x14ac:dyDescent="0.15"/>
    <row r="204" ht="14.25" customHeight="1" x14ac:dyDescent="0.15"/>
    <row r="205" ht="14.25" customHeight="1" x14ac:dyDescent="0.15"/>
    <row r="206" ht="14.25" customHeight="1" x14ac:dyDescent="0.15"/>
    <row r="207" ht="14.25" customHeight="1" x14ac:dyDescent="0.15"/>
    <row r="208" ht="14.25" customHeight="1" x14ac:dyDescent="0.15"/>
    <row r="209" ht="14.25" customHeight="1" x14ac:dyDescent="0.15"/>
    <row r="210" ht="14.25" customHeight="1" x14ac:dyDescent="0.15"/>
    <row r="211" ht="14.25" customHeight="1" x14ac:dyDescent="0.15"/>
    <row r="212" ht="14.25" customHeight="1" x14ac:dyDescent="0.15"/>
    <row r="213" ht="14.25" customHeight="1" x14ac:dyDescent="0.15"/>
    <row r="214" ht="14.25" customHeight="1" x14ac:dyDescent="0.15"/>
    <row r="215" ht="14.25" customHeight="1" x14ac:dyDescent="0.15"/>
    <row r="216" ht="14.25" customHeight="1" x14ac:dyDescent="0.15"/>
    <row r="217" ht="14.25" customHeight="1" x14ac:dyDescent="0.15"/>
    <row r="218" ht="14.25" customHeight="1" x14ac:dyDescent="0.15"/>
    <row r="219" ht="14.25" customHeight="1" x14ac:dyDescent="0.15"/>
    <row r="220" ht="14.25" customHeight="1" x14ac:dyDescent="0.15"/>
    <row r="221" ht="14.25" customHeight="1" x14ac:dyDescent="0.15"/>
    <row r="222" ht="14.25" customHeight="1" x14ac:dyDescent="0.15"/>
    <row r="223" ht="14.25" customHeight="1" x14ac:dyDescent="0.15"/>
    <row r="224" ht="14.25" customHeight="1" x14ac:dyDescent="0.15"/>
    <row r="225" ht="14.25" customHeight="1" x14ac:dyDescent="0.15"/>
    <row r="226" ht="14.25" customHeight="1" x14ac:dyDescent="0.15"/>
    <row r="227" ht="14.25" customHeight="1" x14ac:dyDescent="0.15"/>
    <row r="228" ht="14.25" customHeight="1" x14ac:dyDescent="0.15"/>
    <row r="229" ht="14.25" customHeight="1" x14ac:dyDescent="0.15"/>
    <row r="230" ht="14.25" customHeight="1" x14ac:dyDescent="0.15"/>
    <row r="231" ht="14.25" customHeight="1" x14ac:dyDescent="0.15"/>
    <row r="232" ht="14.25" customHeight="1" x14ac:dyDescent="0.15"/>
    <row r="233" ht="14.25" customHeight="1" x14ac:dyDescent="0.15"/>
    <row r="234" ht="14.25" customHeight="1" x14ac:dyDescent="0.15"/>
    <row r="235" ht="14.25" customHeight="1" x14ac:dyDescent="0.15"/>
    <row r="236" ht="14.25" customHeight="1" x14ac:dyDescent="0.15"/>
    <row r="237" ht="14.25" customHeight="1" x14ac:dyDescent="0.15"/>
    <row r="238" ht="14.25" customHeight="1" x14ac:dyDescent="0.15"/>
    <row r="239" ht="14.25" customHeight="1" x14ac:dyDescent="0.15"/>
    <row r="240" ht="14.25" customHeight="1" x14ac:dyDescent="0.15"/>
    <row r="241" ht="14.25" customHeight="1" x14ac:dyDescent="0.15"/>
    <row r="242" ht="14.25" customHeight="1" x14ac:dyDescent="0.15"/>
    <row r="243" ht="14.25" customHeight="1" x14ac:dyDescent="0.15"/>
    <row r="244" ht="14.25" customHeight="1" x14ac:dyDescent="0.15"/>
    <row r="245" ht="14.25" customHeight="1" x14ac:dyDescent="0.15"/>
    <row r="246" ht="14.25" customHeight="1" x14ac:dyDescent="0.15"/>
    <row r="247" ht="14.25" customHeight="1" x14ac:dyDescent="0.15"/>
    <row r="248" ht="14.25" customHeight="1" x14ac:dyDescent="0.15"/>
    <row r="249" ht="14.25" customHeight="1" x14ac:dyDescent="0.15"/>
    <row r="250" ht="14.25" customHeight="1" x14ac:dyDescent="0.15"/>
    <row r="251" ht="14.25" customHeight="1" x14ac:dyDescent="0.15"/>
    <row r="252" ht="14.25" customHeight="1" x14ac:dyDescent="0.15"/>
    <row r="253" ht="14.25" customHeight="1" x14ac:dyDescent="0.15"/>
    <row r="254" ht="14.25" customHeight="1" x14ac:dyDescent="0.15"/>
    <row r="255" ht="14.25" customHeight="1" x14ac:dyDescent="0.15"/>
    <row r="256" ht="14.25" customHeight="1" x14ac:dyDescent="0.15"/>
    <row r="257" ht="14.25" customHeight="1" x14ac:dyDescent="0.15"/>
    <row r="258" ht="14.25" customHeight="1" x14ac:dyDescent="0.15"/>
    <row r="259" ht="14.25" customHeight="1" x14ac:dyDescent="0.15"/>
    <row r="260" ht="14.25" customHeight="1" x14ac:dyDescent="0.15"/>
    <row r="261" ht="14.25" customHeight="1" x14ac:dyDescent="0.15"/>
    <row r="262" ht="14.25" customHeight="1" x14ac:dyDescent="0.15"/>
    <row r="263" ht="14.25" customHeight="1" x14ac:dyDescent="0.15"/>
    <row r="264" ht="14.25" customHeight="1" x14ac:dyDescent="0.15"/>
    <row r="265" ht="14.25" customHeight="1" x14ac:dyDescent="0.15"/>
    <row r="266" ht="14.25" customHeight="1" x14ac:dyDescent="0.15"/>
    <row r="267" ht="14.25" customHeight="1" x14ac:dyDescent="0.15"/>
    <row r="268" ht="14.25" customHeight="1" x14ac:dyDescent="0.15"/>
    <row r="269" ht="14.25" customHeight="1" x14ac:dyDescent="0.15"/>
    <row r="270" ht="14.25" customHeight="1" x14ac:dyDescent="0.15"/>
    <row r="271" ht="14.25" customHeight="1" x14ac:dyDescent="0.15"/>
    <row r="272" ht="14.25" customHeight="1" x14ac:dyDescent="0.15"/>
    <row r="273" ht="14.25" customHeight="1" x14ac:dyDescent="0.15"/>
    <row r="274" ht="14.25" customHeight="1" x14ac:dyDescent="0.15"/>
    <row r="275" ht="14.25" customHeight="1" x14ac:dyDescent="0.15"/>
    <row r="276" ht="14.25" customHeight="1" x14ac:dyDescent="0.15"/>
    <row r="277" ht="14.25" customHeight="1" x14ac:dyDescent="0.15"/>
    <row r="278" ht="14.25" customHeight="1" x14ac:dyDescent="0.15"/>
    <row r="279" ht="14.25" customHeight="1" x14ac:dyDescent="0.15"/>
    <row r="280" ht="14.25" customHeight="1" x14ac:dyDescent="0.15"/>
    <row r="281" ht="14.25" customHeight="1" x14ac:dyDescent="0.15"/>
    <row r="282" ht="14.25" customHeight="1" x14ac:dyDescent="0.15"/>
    <row r="283" ht="14.25" customHeight="1" x14ac:dyDescent="0.15"/>
    <row r="284" ht="14.25" customHeight="1" x14ac:dyDescent="0.15"/>
    <row r="285" ht="14.25" customHeight="1" x14ac:dyDescent="0.15"/>
    <row r="286" ht="14.25" customHeight="1" x14ac:dyDescent="0.15"/>
    <row r="287" ht="14.25" customHeight="1" x14ac:dyDescent="0.15"/>
    <row r="288" ht="14.25" customHeight="1" x14ac:dyDescent="0.15"/>
    <row r="289" ht="14.25" customHeight="1" x14ac:dyDescent="0.15"/>
    <row r="290" ht="14.25" customHeight="1" x14ac:dyDescent="0.15"/>
    <row r="291" ht="14.25" customHeight="1" x14ac:dyDescent="0.15"/>
    <row r="292" ht="14.25" customHeight="1" x14ac:dyDescent="0.15"/>
    <row r="293" ht="14.25" customHeight="1" x14ac:dyDescent="0.15"/>
    <row r="294" ht="14.25" customHeight="1" x14ac:dyDescent="0.15"/>
    <row r="295" ht="14.25" customHeight="1" x14ac:dyDescent="0.15"/>
    <row r="296" ht="14.25" customHeight="1" x14ac:dyDescent="0.15"/>
    <row r="297" ht="14.25" customHeight="1" x14ac:dyDescent="0.15"/>
    <row r="298" ht="14.25" customHeight="1" x14ac:dyDescent="0.15"/>
    <row r="299" ht="14.25" customHeight="1" x14ac:dyDescent="0.15"/>
    <row r="300" ht="14.25" customHeight="1" x14ac:dyDescent="0.15"/>
    <row r="301" ht="14.25" customHeight="1" x14ac:dyDescent="0.15"/>
    <row r="302" ht="14.25" customHeight="1" x14ac:dyDescent="0.15"/>
    <row r="303" ht="14.25" customHeight="1" x14ac:dyDescent="0.15"/>
    <row r="304" ht="14.25" customHeight="1" x14ac:dyDescent="0.15"/>
    <row r="305" ht="14.25" customHeight="1" x14ac:dyDescent="0.15"/>
    <row r="306" ht="14.25" customHeight="1" x14ac:dyDescent="0.15"/>
    <row r="307" ht="14.25" customHeight="1" x14ac:dyDescent="0.15"/>
    <row r="308" ht="14.25" customHeight="1" x14ac:dyDescent="0.15"/>
    <row r="309" ht="14.25" customHeight="1" x14ac:dyDescent="0.15"/>
    <row r="310" ht="14.25" customHeight="1" x14ac:dyDescent="0.15"/>
    <row r="311" ht="14.25" customHeight="1" x14ac:dyDescent="0.15"/>
    <row r="312" ht="14.25" customHeight="1" x14ac:dyDescent="0.15"/>
    <row r="313" ht="14.25" customHeight="1" x14ac:dyDescent="0.15"/>
    <row r="314" ht="14.25" customHeight="1" x14ac:dyDescent="0.15"/>
    <row r="315" ht="14.25" customHeight="1" x14ac:dyDescent="0.15"/>
    <row r="316" ht="14.25" customHeight="1" x14ac:dyDescent="0.15"/>
    <row r="317" ht="14.25" customHeight="1" x14ac:dyDescent="0.15"/>
    <row r="318" ht="14.25" customHeight="1" x14ac:dyDescent="0.15"/>
    <row r="319" ht="14.25" customHeight="1" x14ac:dyDescent="0.15"/>
    <row r="320" ht="14.25" customHeight="1" x14ac:dyDescent="0.15"/>
    <row r="321" ht="14.25" customHeight="1" x14ac:dyDescent="0.15"/>
    <row r="322" ht="14.25" customHeight="1" x14ac:dyDescent="0.15"/>
    <row r="323" ht="14.25" customHeight="1" x14ac:dyDescent="0.15"/>
    <row r="324" ht="14.25" customHeight="1" x14ac:dyDescent="0.15"/>
    <row r="325" ht="14.25" customHeight="1" x14ac:dyDescent="0.15"/>
    <row r="326" ht="14.25" customHeight="1" x14ac:dyDescent="0.15"/>
    <row r="327" ht="14.25" customHeight="1" x14ac:dyDescent="0.15"/>
    <row r="328" ht="14.25" customHeight="1" x14ac:dyDescent="0.15"/>
    <row r="329" ht="14.25" customHeight="1" x14ac:dyDescent="0.15"/>
    <row r="330" ht="14.25" customHeight="1" x14ac:dyDescent="0.15"/>
    <row r="331" ht="14.25" customHeight="1" x14ac:dyDescent="0.15"/>
    <row r="332" ht="14.25" customHeight="1" x14ac:dyDescent="0.15"/>
    <row r="333" ht="14.25" customHeight="1" x14ac:dyDescent="0.15"/>
    <row r="334" ht="14.25" customHeight="1" x14ac:dyDescent="0.15"/>
    <row r="335" ht="14.25" customHeight="1" x14ac:dyDescent="0.15"/>
    <row r="336" ht="14.25" customHeight="1" x14ac:dyDescent="0.15"/>
    <row r="337" ht="14.25" customHeight="1" x14ac:dyDescent="0.15"/>
    <row r="338" ht="14.25" customHeight="1" x14ac:dyDescent="0.15"/>
    <row r="339" ht="14.25" customHeight="1" x14ac:dyDescent="0.15"/>
    <row r="340" ht="14.25" customHeight="1" x14ac:dyDescent="0.15"/>
    <row r="341" ht="14.25" customHeight="1" x14ac:dyDescent="0.15"/>
    <row r="342" ht="14.25" customHeight="1" x14ac:dyDescent="0.15"/>
    <row r="343" ht="14.25" customHeight="1" x14ac:dyDescent="0.15"/>
    <row r="344" ht="14.25" customHeight="1" x14ac:dyDescent="0.15"/>
    <row r="345" ht="14.25" customHeight="1" x14ac:dyDescent="0.15"/>
    <row r="346" ht="14.25" customHeight="1" x14ac:dyDescent="0.15"/>
    <row r="347" ht="14.25" customHeight="1" x14ac:dyDescent="0.15"/>
    <row r="348" ht="14.25" customHeight="1" x14ac:dyDescent="0.15"/>
    <row r="349" ht="14.25" customHeight="1" x14ac:dyDescent="0.15"/>
    <row r="350" ht="14.25" customHeight="1" x14ac:dyDescent="0.15"/>
    <row r="351" ht="14.25" customHeight="1" x14ac:dyDescent="0.15"/>
    <row r="352" ht="14.25" customHeight="1" x14ac:dyDescent="0.15"/>
    <row r="353" ht="14.25" customHeight="1" x14ac:dyDescent="0.15"/>
    <row r="354" ht="14.25" customHeight="1" x14ac:dyDescent="0.15"/>
    <row r="355" ht="14.25" customHeight="1" x14ac:dyDescent="0.15"/>
    <row r="356" ht="14.25" customHeight="1" x14ac:dyDescent="0.15"/>
    <row r="357" ht="14.25" customHeight="1" x14ac:dyDescent="0.15"/>
    <row r="358" ht="14.25" customHeight="1" x14ac:dyDescent="0.15"/>
    <row r="359" ht="14.25" customHeight="1" x14ac:dyDescent="0.15"/>
    <row r="360" ht="14.25" customHeight="1" x14ac:dyDescent="0.15"/>
    <row r="361" ht="14.25" customHeight="1" x14ac:dyDescent="0.15"/>
    <row r="362" ht="14.25" customHeight="1" x14ac:dyDescent="0.15"/>
    <row r="363" ht="14.25" customHeight="1" x14ac:dyDescent="0.15"/>
    <row r="364" ht="14.25" customHeight="1" x14ac:dyDescent="0.15"/>
    <row r="365" ht="14.25" customHeight="1" x14ac:dyDescent="0.15"/>
    <row r="366" ht="14.25" customHeight="1" x14ac:dyDescent="0.15"/>
    <row r="367" ht="14.25" customHeight="1" x14ac:dyDescent="0.15"/>
    <row r="368" ht="14.25" customHeight="1" x14ac:dyDescent="0.15"/>
    <row r="369" ht="14.25" customHeight="1" x14ac:dyDescent="0.15"/>
    <row r="370" ht="14.25" customHeight="1" x14ac:dyDescent="0.15"/>
    <row r="371" ht="14.25" customHeight="1" x14ac:dyDescent="0.15"/>
    <row r="372" ht="14.25" customHeight="1" x14ac:dyDescent="0.15"/>
    <row r="373" ht="14.25" customHeight="1" x14ac:dyDescent="0.15"/>
    <row r="374" ht="14.25" customHeight="1" x14ac:dyDescent="0.15"/>
    <row r="375" ht="14.25" customHeight="1" x14ac:dyDescent="0.15"/>
    <row r="376" ht="14.25" customHeight="1" x14ac:dyDescent="0.15"/>
    <row r="377" ht="14.25" customHeight="1" x14ac:dyDescent="0.15"/>
    <row r="378" ht="14.25" customHeight="1" x14ac:dyDescent="0.15"/>
    <row r="379" ht="14.25" customHeight="1" x14ac:dyDescent="0.15"/>
    <row r="380" ht="14.25" customHeight="1" x14ac:dyDescent="0.15"/>
    <row r="381" ht="14.25" customHeight="1" x14ac:dyDescent="0.15"/>
    <row r="382" ht="14.25" customHeight="1" x14ac:dyDescent="0.15"/>
    <row r="383" ht="14.25" customHeight="1" x14ac:dyDescent="0.15"/>
    <row r="384" ht="14.25" customHeight="1" x14ac:dyDescent="0.15"/>
    <row r="385" ht="14.25" customHeight="1" x14ac:dyDescent="0.15"/>
    <row r="386" ht="14.25" customHeight="1" x14ac:dyDescent="0.15"/>
    <row r="387" ht="14.25" customHeight="1" x14ac:dyDescent="0.15"/>
    <row r="388" ht="14.25" customHeight="1" x14ac:dyDescent="0.15"/>
    <row r="389" ht="14.25" customHeight="1" x14ac:dyDescent="0.15"/>
    <row r="390" ht="14.25" customHeight="1" x14ac:dyDescent="0.15"/>
    <row r="391" ht="14.25" customHeight="1" x14ac:dyDescent="0.15"/>
    <row r="392" ht="14.25" customHeight="1" x14ac:dyDescent="0.15"/>
    <row r="393" ht="14.25" customHeight="1" x14ac:dyDescent="0.15"/>
    <row r="394" ht="14.25" customHeight="1" x14ac:dyDescent="0.15"/>
    <row r="395" ht="14.25" customHeight="1" x14ac:dyDescent="0.15"/>
    <row r="396" ht="14.25" customHeight="1" x14ac:dyDescent="0.15"/>
    <row r="397" ht="14.25" customHeight="1" x14ac:dyDescent="0.15"/>
    <row r="398" ht="14.25" customHeight="1" x14ac:dyDescent="0.15"/>
    <row r="399" ht="14.25" customHeight="1" x14ac:dyDescent="0.15"/>
    <row r="400" ht="14.25" customHeight="1" x14ac:dyDescent="0.15"/>
    <row r="401" ht="14.25" customHeight="1" x14ac:dyDescent="0.15"/>
    <row r="402" ht="14.25" customHeight="1" x14ac:dyDescent="0.15"/>
    <row r="403" ht="14.25" customHeight="1" x14ac:dyDescent="0.15"/>
    <row r="404" ht="14.25" customHeight="1" x14ac:dyDescent="0.15"/>
    <row r="405" ht="14.25" customHeight="1" x14ac:dyDescent="0.15"/>
    <row r="406" ht="14.25" customHeight="1" x14ac:dyDescent="0.15"/>
    <row r="407" ht="14.25" customHeight="1" x14ac:dyDescent="0.15"/>
    <row r="408" ht="14.25" customHeight="1" x14ac:dyDescent="0.15"/>
    <row r="409" ht="14.25" customHeight="1" x14ac:dyDescent="0.15"/>
    <row r="410" ht="14.25" customHeight="1" x14ac:dyDescent="0.15"/>
    <row r="411" ht="14.25" customHeight="1" x14ac:dyDescent="0.15"/>
    <row r="412" ht="14.25" customHeight="1" x14ac:dyDescent="0.15"/>
    <row r="413" ht="14.25" customHeight="1" x14ac:dyDescent="0.15"/>
    <row r="414" ht="14.25" customHeight="1" x14ac:dyDescent="0.15"/>
    <row r="415" ht="14.25" customHeight="1" x14ac:dyDescent="0.15"/>
    <row r="416" ht="14.25" customHeight="1" x14ac:dyDescent="0.15"/>
    <row r="417" ht="14.25" customHeight="1" x14ac:dyDescent="0.15"/>
    <row r="418" ht="14.25" customHeight="1" x14ac:dyDescent="0.15"/>
    <row r="419" ht="14.25" customHeight="1" x14ac:dyDescent="0.15"/>
    <row r="420" ht="14.25" customHeight="1" x14ac:dyDescent="0.15"/>
    <row r="421" ht="14.25" customHeight="1" x14ac:dyDescent="0.15"/>
    <row r="422" ht="14.25" customHeight="1" x14ac:dyDescent="0.15"/>
    <row r="423" ht="14.25" customHeight="1" x14ac:dyDescent="0.15"/>
    <row r="424" ht="14.25" customHeight="1" x14ac:dyDescent="0.15"/>
    <row r="425" ht="14.25" customHeight="1" x14ac:dyDescent="0.15"/>
    <row r="426" ht="14.25" customHeight="1" x14ac:dyDescent="0.15"/>
    <row r="427" ht="14.25" customHeight="1" x14ac:dyDescent="0.15"/>
    <row r="428" ht="14.25" customHeight="1" x14ac:dyDescent="0.15"/>
    <row r="429" ht="14.25" customHeight="1" x14ac:dyDescent="0.15"/>
    <row r="430" ht="14.25" customHeight="1" x14ac:dyDescent="0.15"/>
    <row r="431" ht="14.25" customHeight="1" x14ac:dyDescent="0.15"/>
    <row r="432" ht="14.25" customHeight="1" x14ac:dyDescent="0.15"/>
    <row r="433" ht="14.25" customHeight="1" x14ac:dyDescent="0.15"/>
    <row r="434" ht="14.25" customHeight="1" x14ac:dyDescent="0.15"/>
    <row r="435" ht="14.25" customHeight="1" x14ac:dyDescent="0.15"/>
    <row r="436" ht="14.25" customHeight="1" x14ac:dyDescent="0.15"/>
    <row r="437" ht="14.25" customHeight="1" x14ac:dyDescent="0.15"/>
    <row r="438" ht="14.25" customHeight="1" x14ac:dyDescent="0.15"/>
    <row r="439" ht="14.25" customHeight="1" x14ac:dyDescent="0.15"/>
    <row r="440" ht="14.25" customHeight="1" x14ac:dyDescent="0.15"/>
    <row r="441" ht="14.25" customHeight="1" x14ac:dyDescent="0.15"/>
    <row r="442" ht="14.25" customHeight="1" x14ac:dyDescent="0.15"/>
    <row r="443" ht="14.25" customHeight="1" x14ac:dyDescent="0.15"/>
    <row r="444" ht="14.25" customHeight="1" x14ac:dyDescent="0.15"/>
    <row r="445" ht="14.25" customHeight="1" x14ac:dyDescent="0.15"/>
    <row r="446" ht="14.25" customHeight="1" x14ac:dyDescent="0.15"/>
    <row r="447" ht="14.25" customHeight="1" x14ac:dyDescent="0.15"/>
    <row r="448" ht="14.25" customHeight="1" x14ac:dyDescent="0.15"/>
    <row r="449" ht="14.25" customHeight="1" x14ac:dyDescent="0.15"/>
    <row r="450" ht="14.25" customHeight="1" x14ac:dyDescent="0.15"/>
    <row r="451" ht="14.25" customHeight="1" x14ac:dyDescent="0.15"/>
    <row r="452" ht="14.25" customHeight="1" x14ac:dyDescent="0.15"/>
    <row r="453" ht="14.25" customHeight="1" x14ac:dyDescent="0.15"/>
    <row r="454" ht="14.25" customHeight="1" x14ac:dyDescent="0.15"/>
    <row r="455" ht="14.25" customHeight="1" x14ac:dyDescent="0.15"/>
    <row r="456" ht="14.25" customHeight="1" x14ac:dyDescent="0.15"/>
    <row r="457" ht="14.25" customHeight="1" x14ac:dyDescent="0.15"/>
    <row r="458" ht="14.25" customHeight="1" x14ac:dyDescent="0.15"/>
    <row r="459" ht="14.25" customHeight="1" x14ac:dyDescent="0.15"/>
    <row r="460" ht="14.25" customHeight="1" x14ac:dyDescent="0.15"/>
    <row r="461" ht="14.25" customHeight="1" x14ac:dyDescent="0.15"/>
    <row r="462" ht="14.25" customHeight="1" x14ac:dyDescent="0.15"/>
    <row r="463" ht="14.25" customHeight="1" x14ac:dyDescent="0.15"/>
    <row r="464" ht="14.25" customHeight="1" x14ac:dyDescent="0.15"/>
    <row r="465" ht="14.25" customHeight="1" x14ac:dyDescent="0.15"/>
    <row r="466" ht="14.25" customHeight="1" x14ac:dyDescent="0.15"/>
    <row r="467" ht="14.25" customHeight="1" x14ac:dyDescent="0.15"/>
    <row r="468" ht="14.25" customHeight="1" x14ac:dyDescent="0.15"/>
    <row r="469" ht="14.25" customHeight="1" x14ac:dyDescent="0.15"/>
    <row r="470" ht="14.25" customHeight="1" x14ac:dyDescent="0.15"/>
    <row r="471" ht="14.25" customHeight="1" x14ac:dyDescent="0.15"/>
    <row r="472" ht="14.25" customHeight="1" x14ac:dyDescent="0.15"/>
    <row r="473" ht="14.25" customHeight="1" x14ac:dyDescent="0.15"/>
    <row r="474" ht="14.25" customHeight="1" x14ac:dyDescent="0.15"/>
    <row r="475" ht="14.25" customHeight="1" x14ac:dyDescent="0.15"/>
    <row r="476" ht="14.25" customHeight="1" x14ac:dyDescent="0.15"/>
    <row r="477" ht="14.25" customHeight="1" x14ac:dyDescent="0.15"/>
    <row r="478" ht="14.25" customHeight="1" x14ac:dyDescent="0.15"/>
    <row r="479" ht="14.25" customHeight="1" x14ac:dyDescent="0.15"/>
    <row r="480" ht="14.25" customHeight="1" x14ac:dyDescent="0.15"/>
    <row r="481" ht="14.25" customHeight="1" x14ac:dyDescent="0.15"/>
    <row r="482" ht="14.25" customHeight="1" x14ac:dyDescent="0.15"/>
    <row r="483" ht="14.25" customHeight="1" x14ac:dyDescent="0.15"/>
    <row r="484" ht="14.25" customHeight="1" x14ac:dyDescent="0.15"/>
    <row r="485" ht="14.25" customHeight="1" x14ac:dyDescent="0.15"/>
    <row r="486" ht="14.25" customHeight="1" x14ac:dyDescent="0.15"/>
    <row r="487" ht="14.25" customHeight="1" x14ac:dyDescent="0.15"/>
    <row r="488" ht="14.25" customHeight="1" x14ac:dyDescent="0.15"/>
    <row r="489" ht="14.25" customHeight="1" x14ac:dyDescent="0.15"/>
    <row r="490" ht="14.25" customHeight="1" x14ac:dyDescent="0.15"/>
    <row r="491" ht="14.25" customHeight="1" x14ac:dyDescent="0.15"/>
    <row r="492" ht="14.25" customHeight="1" x14ac:dyDescent="0.15"/>
    <row r="493" ht="14.25" customHeight="1" x14ac:dyDescent="0.15"/>
    <row r="494" ht="14.25" customHeight="1" x14ac:dyDescent="0.15"/>
    <row r="495" ht="14.25" customHeight="1" x14ac:dyDescent="0.15"/>
    <row r="496" ht="14.25" customHeight="1" x14ac:dyDescent="0.15"/>
    <row r="497" ht="14.25" customHeight="1" x14ac:dyDescent="0.15"/>
    <row r="498" ht="14.25" customHeight="1" x14ac:dyDescent="0.15"/>
    <row r="499" ht="14.25" customHeight="1" x14ac:dyDescent="0.15"/>
    <row r="500" ht="14.25" customHeight="1" x14ac:dyDescent="0.15"/>
    <row r="501" ht="14.25" customHeight="1" x14ac:dyDescent="0.15"/>
    <row r="502" ht="14.25" customHeight="1" x14ac:dyDescent="0.15"/>
    <row r="503" ht="14.25" customHeight="1" x14ac:dyDescent="0.15"/>
    <row r="504" ht="14.25" customHeight="1" x14ac:dyDescent="0.15"/>
    <row r="505" ht="14.25" customHeight="1" x14ac:dyDescent="0.15"/>
    <row r="506" ht="14.25" customHeight="1" x14ac:dyDescent="0.15"/>
    <row r="507" ht="14.25" customHeight="1" x14ac:dyDescent="0.15"/>
    <row r="508" ht="14.25" customHeight="1" x14ac:dyDescent="0.15"/>
    <row r="509" ht="14.25" customHeight="1" x14ac:dyDescent="0.15"/>
    <row r="510" ht="14.25" customHeight="1" x14ac:dyDescent="0.15"/>
    <row r="511" ht="14.25" customHeight="1" x14ac:dyDescent="0.15"/>
    <row r="512" ht="14.25" customHeight="1" x14ac:dyDescent="0.15"/>
    <row r="513" ht="14.25" customHeight="1" x14ac:dyDescent="0.15"/>
    <row r="514" ht="14.25" customHeight="1" x14ac:dyDescent="0.15"/>
    <row r="515" ht="14.25" customHeight="1" x14ac:dyDescent="0.15"/>
    <row r="516" ht="14.25" customHeight="1" x14ac:dyDescent="0.15"/>
    <row r="517" ht="14.25" customHeight="1" x14ac:dyDescent="0.15"/>
    <row r="518" ht="14.25" customHeight="1" x14ac:dyDescent="0.15"/>
    <row r="519" ht="14.25" customHeight="1" x14ac:dyDescent="0.15"/>
    <row r="520" ht="14.25" customHeight="1" x14ac:dyDescent="0.15"/>
    <row r="521" ht="14.25" customHeight="1" x14ac:dyDescent="0.15"/>
    <row r="522" ht="14.25" customHeight="1" x14ac:dyDescent="0.15"/>
    <row r="523" ht="14.25" customHeight="1" x14ac:dyDescent="0.15"/>
    <row r="524" ht="14.25" customHeight="1" x14ac:dyDescent="0.15"/>
    <row r="525" ht="14.25" customHeight="1" x14ac:dyDescent="0.15"/>
    <row r="526" ht="14.25" customHeight="1" x14ac:dyDescent="0.15"/>
    <row r="527" ht="14.25" customHeight="1" x14ac:dyDescent="0.15"/>
    <row r="528" ht="14.25" customHeight="1" x14ac:dyDescent="0.15"/>
    <row r="529" ht="14.25" customHeight="1" x14ac:dyDescent="0.15"/>
    <row r="530" ht="14.25" customHeight="1" x14ac:dyDescent="0.15"/>
    <row r="531" ht="14.25" customHeight="1" x14ac:dyDescent="0.15"/>
    <row r="532" ht="14.25" customHeight="1" x14ac:dyDescent="0.15"/>
    <row r="533" ht="14.25" customHeight="1" x14ac:dyDescent="0.15"/>
    <row r="534" ht="14.25" customHeight="1" x14ac:dyDescent="0.15"/>
    <row r="535" ht="14.25" customHeight="1" x14ac:dyDescent="0.15"/>
    <row r="536" ht="14.25" customHeight="1" x14ac:dyDescent="0.15"/>
    <row r="537" ht="14.25" customHeight="1" x14ac:dyDescent="0.15"/>
    <row r="538" ht="14.25" customHeight="1" x14ac:dyDescent="0.15"/>
    <row r="539" ht="14.25" customHeight="1" x14ac:dyDescent="0.15"/>
    <row r="540" ht="14.25" customHeight="1" x14ac:dyDescent="0.15"/>
    <row r="541" ht="14.25" customHeight="1" x14ac:dyDescent="0.15"/>
    <row r="542" ht="14.25" customHeight="1" x14ac:dyDescent="0.15"/>
    <row r="543" ht="14.25" customHeight="1" x14ac:dyDescent="0.15"/>
    <row r="544" ht="14.25" customHeight="1" x14ac:dyDescent="0.15"/>
    <row r="545" ht="14.25" customHeight="1" x14ac:dyDescent="0.15"/>
    <row r="546" ht="14.25" customHeight="1" x14ac:dyDescent="0.15"/>
    <row r="547" ht="14.25" customHeight="1" x14ac:dyDescent="0.15"/>
    <row r="548" ht="14.25" customHeight="1" x14ac:dyDescent="0.15"/>
    <row r="549" ht="14.25" customHeight="1" x14ac:dyDescent="0.15"/>
    <row r="550" ht="14.25" customHeight="1" x14ac:dyDescent="0.15"/>
    <row r="551" ht="14.25" customHeight="1" x14ac:dyDescent="0.15"/>
    <row r="552" ht="14.25" customHeight="1" x14ac:dyDescent="0.15"/>
    <row r="553" ht="14.25" customHeight="1" x14ac:dyDescent="0.15"/>
    <row r="554" ht="14.25" customHeight="1" x14ac:dyDescent="0.15"/>
    <row r="555" ht="14.25" customHeight="1" x14ac:dyDescent="0.15"/>
    <row r="556" ht="14.25" customHeight="1" x14ac:dyDescent="0.15"/>
    <row r="557" ht="14.25" customHeight="1" x14ac:dyDescent="0.15"/>
    <row r="558" ht="14.25" customHeight="1" x14ac:dyDescent="0.15"/>
    <row r="559" ht="14.25" customHeight="1" x14ac:dyDescent="0.15"/>
    <row r="560" ht="14.25" customHeight="1" x14ac:dyDescent="0.15"/>
    <row r="561" ht="14.25" customHeight="1" x14ac:dyDescent="0.15"/>
    <row r="562" ht="14.25" customHeight="1" x14ac:dyDescent="0.15"/>
    <row r="563" ht="14.25" customHeight="1" x14ac:dyDescent="0.15"/>
    <row r="564" ht="14.25" customHeight="1" x14ac:dyDescent="0.15"/>
    <row r="565" ht="14.25" customHeight="1" x14ac:dyDescent="0.15"/>
    <row r="566" ht="14.25" customHeight="1" x14ac:dyDescent="0.15"/>
    <row r="567" ht="14.25" customHeight="1" x14ac:dyDescent="0.15"/>
    <row r="568" ht="14.25" customHeight="1" x14ac:dyDescent="0.15"/>
    <row r="569" ht="14.25" customHeight="1" x14ac:dyDescent="0.15"/>
    <row r="570" ht="14.25" customHeight="1" x14ac:dyDescent="0.15"/>
    <row r="571" ht="14.25" customHeight="1" x14ac:dyDescent="0.15"/>
    <row r="572" ht="14.25" customHeight="1" x14ac:dyDescent="0.15"/>
    <row r="573" ht="14.25" customHeight="1" x14ac:dyDescent="0.15"/>
    <row r="574" ht="14.25" customHeight="1" x14ac:dyDescent="0.15"/>
    <row r="575" ht="14.25" customHeight="1" x14ac:dyDescent="0.15"/>
    <row r="576" ht="14.25" customHeight="1" x14ac:dyDescent="0.15"/>
    <row r="577" ht="14.25" customHeight="1" x14ac:dyDescent="0.15"/>
    <row r="578" ht="14.25" customHeight="1" x14ac:dyDescent="0.15"/>
    <row r="579" ht="14.25" customHeight="1" x14ac:dyDescent="0.15"/>
    <row r="580" ht="14.25" customHeight="1" x14ac:dyDescent="0.15"/>
    <row r="581" ht="14.25" customHeight="1" x14ac:dyDescent="0.15"/>
    <row r="582" ht="14.25" customHeight="1" x14ac:dyDescent="0.15"/>
    <row r="583" ht="14.25" customHeight="1" x14ac:dyDescent="0.15"/>
    <row r="584" ht="14.25" customHeight="1" x14ac:dyDescent="0.15"/>
    <row r="585" ht="14.25" customHeight="1" x14ac:dyDescent="0.15"/>
    <row r="586" ht="14.25" customHeight="1" x14ac:dyDescent="0.15"/>
    <row r="587" ht="14.25" customHeight="1" x14ac:dyDescent="0.15"/>
    <row r="588" ht="14.25" customHeight="1" x14ac:dyDescent="0.15"/>
    <row r="589" ht="14.25" customHeight="1" x14ac:dyDescent="0.15"/>
    <row r="590" ht="14.25" customHeight="1" x14ac:dyDescent="0.15"/>
    <row r="591" ht="14.25" customHeight="1" x14ac:dyDescent="0.15"/>
    <row r="592" ht="14.25" customHeight="1" x14ac:dyDescent="0.15"/>
    <row r="593" ht="14.25" customHeight="1" x14ac:dyDescent="0.15"/>
    <row r="594" ht="14.25" customHeight="1" x14ac:dyDescent="0.15"/>
    <row r="595" ht="14.25" customHeight="1" x14ac:dyDescent="0.15"/>
    <row r="596" ht="14.25" customHeight="1" x14ac:dyDescent="0.15"/>
    <row r="597" ht="14.25" customHeight="1" x14ac:dyDescent="0.15"/>
    <row r="598" ht="14.25" customHeight="1" x14ac:dyDescent="0.15"/>
    <row r="599" ht="14.25" customHeight="1" x14ac:dyDescent="0.15"/>
    <row r="600" ht="14.25" customHeight="1" x14ac:dyDescent="0.15"/>
    <row r="601" ht="14.25" customHeight="1" x14ac:dyDescent="0.15"/>
    <row r="602" ht="14.25" customHeight="1" x14ac:dyDescent="0.15"/>
    <row r="603" ht="14.25" customHeight="1" x14ac:dyDescent="0.15"/>
    <row r="604" ht="14.25" customHeight="1" x14ac:dyDescent="0.15"/>
    <row r="605" ht="14.25" customHeight="1" x14ac:dyDescent="0.15"/>
    <row r="606" ht="14.25" customHeight="1" x14ac:dyDescent="0.15"/>
    <row r="607" ht="14.25" customHeight="1" x14ac:dyDescent="0.15"/>
    <row r="608" ht="14.25" customHeight="1" x14ac:dyDescent="0.15"/>
    <row r="609" ht="14.25" customHeight="1" x14ac:dyDescent="0.15"/>
    <row r="610" ht="14.25" customHeight="1" x14ac:dyDescent="0.15"/>
    <row r="611" ht="14.25" customHeight="1" x14ac:dyDescent="0.15"/>
    <row r="612" ht="14.25" customHeight="1" x14ac:dyDescent="0.15"/>
    <row r="613" ht="14.25" customHeight="1" x14ac:dyDescent="0.15"/>
    <row r="614" ht="14.25" customHeight="1" x14ac:dyDescent="0.15"/>
    <row r="615" ht="14.25" customHeight="1" x14ac:dyDescent="0.15"/>
    <row r="616" ht="14.25" customHeight="1" x14ac:dyDescent="0.15"/>
    <row r="617" ht="14.25" customHeight="1" x14ac:dyDescent="0.15"/>
    <row r="618" ht="14.25" customHeight="1" x14ac:dyDescent="0.15"/>
    <row r="619" ht="14.25" customHeight="1" x14ac:dyDescent="0.15"/>
    <row r="620" ht="14.25" customHeight="1" x14ac:dyDescent="0.15"/>
    <row r="621" ht="14.25" customHeight="1" x14ac:dyDescent="0.15"/>
    <row r="622" ht="14.25" customHeight="1" x14ac:dyDescent="0.15"/>
    <row r="623" ht="14.25" customHeight="1" x14ac:dyDescent="0.15"/>
    <row r="624" ht="14.25" customHeight="1" x14ac:dyDescent="0.15"/>
    <row r="625" ht="14.25" customHeight="1" x14ac:dyDescent="0.15"/>
    <row r="626" ht="14.25" customHeight="1" x14ac:dyDescent="0.15"/>
    <row r="627" ht="14.25" customHeight="1" x14ac:dyDescent="0.15"/>
    <row r="628" ht="14.25" customHeight="1" x14ac:dyDescent="0.15"/>
    <row r="629" ht="14.25" customHeight="1" x14ac:dyDescent="0.15"/>
    <row r="630" ht="14.25" customHeight="1" x14ac:dyDescent="0.15"/>
    <row r="631" ht="14.25" customHeight="1" x14ac:dyDescent="0.15"/>
    <row r="632" ht="14.25" customHeight="1" x14ac:dyDescent="0.15"/>
    <row r="633" ht="14.25" customHeight="1" x14ac:dyDescent="0.15"/>
    <row r="634" ht="14.25" customHeight="1" x14ac:dyDescent="0.15"/>
    <row r="635" ht="14.25" customHeight="1" x14ac:dyDescent="0.15"/>
    <row r="636" ht="14.25" customHeight="1" x14ac:dyDescent="0.15"/>
    <row r="637" ht="14.25" customHeight="1" x14ac:dyDescent="0.15"/>
    <row r="638" ht="14.25" customHeight="1" x14ac:dyDescent="0.15"/>
    <row r="639" ht="14.25" customHeight="1" x14ac:dyDescent="0.15"/>
    <row r="640" ht="14.25" customHeight="1" x14ac:dyDescent="0.15"/>
    <row r="641" ht="14.25" customHeight="1" x14ac:dyDescent="0.15"/>
    <row r="642" ht="14.25" customHeight="1" x14ac:dyDescent="0.15"/>
    <row r="643" ht="14.25" customHeight="1" x14ac:dyDescent="0.15"/>
    <row r="644" ht="14.25" customHeight="1" x14ac:dyDescent="0.15"/>
    <row r="645" ht="14.25" customHeight="1" x14ac:dyDescent="0.15"/>
    <row r="646" ht="14.25" customHeight="1" x14ac:dyDescent="0.15"/>
    <row r="647" ht="14.25" customHeight="1" x14ac:dyDescent="0.15"/>
    <row r="648" ht="14.25" customHeight="1" x14ac:dyDescent="0.15"/>
    <row r="649" ht="14.25" customHeight="1" x14ac:dyDescent="0.15"/>
    <row r="650" ht="14.25" customHeight="1" x14ac:dyDescent="0.15"/>
    <row r="651" ht="14.25" customHeight="1" x14ac:dyDescent="0.15"/>
    <row r="652" ht="14.25" customHeight="1" x14ac:dyDescent="0.15"/>
    <row r="653" ht="14.25" customHeight="1" x14ac:dyDescent="0.15"/>
    <row r="654" ht="14.25" customHeight="1" x14ac:dyDescent="0.15"/>
    <row r="655" ht="14.25" customHeight="1" x14ac:dyDescent="0.15"/>
    <row r="656" ht="14.25" customHeight="1" x14ac:dyDescent="0.15"/>
    <row r="657" ht="14.25" customHeight="1" x14ac:dyDescent="0.15"/>
    <row r="658" ht="14.25" customHeight="1" x14ac:dyDescent="0.15"/>
    <row r="659" ht="14.25" customHeight="1" x14ac:dyDescent="0.15"/>
    <row r="660" ht="14.25" customHeight="1" x14ac:dyDescent="0.15"/>
    <row r="661" ht="14.25" customHeight="1" x14ac:dyDescent="0.15"/>
    <row r="662" ht="14.25" customHeight="1" x14ac:dyDescent="0.15"/>
    <row r="663" ht="14.25" customHeight="1" x14ac:dyDescent="0.15"/>
    <row r="664" ht="14.25" customHeight="1" x14ac:dyDescent="0.15"/>
    <row r="665" ht="14.25" customHeight="1" x14ac:dyDescent="0.15"/>
    <row r="666" ht="14.25" customHeight="1" x14ac:dyDescent="0.15"/>
    <row r="667" ht="14.25" customHeight="1" x14ac:dyDescent="0.15"/>
    <row r="668" ht="14.25" customHeight="1" x14ac:dyDescent="0.15"/>
    <row r="669" ht="14.25" customHeight="1" x14ac:dyDescent="0.15"/>
    <row r="670" ht="14.25" customHeight="1" x14ac:dyDescent="0.15"/>
    <row r="671" ht="14.25" customHeight="1" x14ac:dyDescent="0.15"/>
    <row r="672" ht="14.25" customHeight="1" x14ac:dyDescent="0.15"/>
    <row r="673" ht="14.25" customHeight="1" x14ac:dyDescent="0.15"/>
    <row r="674" ht="14.25" customHeight="1" x14ac:dyDescent="0.15"/>
    <row r="675" ht="14.25" customHeight="1" x14ac:dyDescent="0.15"/>
    <row r="676" ht="14.25" customHeight="1" x14ac:dyDescent="0.15"/>
    <row r="677" ht="14.25" customHeight="1" x14ac:dyDescent="0.15"/>
    <row r="678" ht="14.25" customHeight="1" x14ac:dyDescent="0.15"/>
    <row r="679" ht="14.25" customHeight="1" x14ac:dyDescent="0.15"/>
    <row r="680" ht="14.25" customHeight="1" x14ac:dyDescent="0.15"/>
    <row r="681" ht="14.25" customHeight="1" x14ac:dyDescent="0.15"/>
    <row r="682" ht="14.25" customHeight="1" x14ac:dyDescent="0.15"/>
    <row r="683" ht="14.25" customHeight="1" x14ac:dyDescent="0.15"/>
    <row r="684" ht="14.25" customHeight="1" x14ac:dyDescent="0.15"/>
    <row r="685" ht="14.25" customHeight="1" x14ac:dyDescent="0.15"/>
    <row r="686" ht="14.25" customHeight="1" x14ac:dyDescent="0.15"/>
    <row r="687" ht="14.25" customHeight="1" x14ac:dyDescent="0.15"/>
    <row r="688" ht="14.25" customHeight="1" x14ac:dyDescent="0.15"/>
    <row r="689" ht="14.25" customHeight="1" x14ac:dyDescent="0.15"/>
    <row r="690" ht="14.25" customHeight="1" x14ac:dyDescent="0.15"/>
    <row r="691" ht="14.25" customHeight="1" x14ac:dyDescent="0.15"/>
    <row r="692" ht="14.25" customHeight="1" x14ac:dyDescent="0.15"/>
    <row r="693" ht="14.25" customHeight="1" x14ac:dyDescent="0.15"/>
    <row r="694" ht="14.25" customHeight="1" x14ac:dyDescent="0.15"/>
    <row r="695" ht="14.25" customHeight="1" x14ac:dyDescent="0.15"/>
    <row r="696" ht="14.25" customHeight="1" x14ac:dyDescent="0.15"/>
    <row r="697" ht="14.25" customHeight="1" x14ac:dyDescent="0.15"/>
    <row r="698" ht="14.25" customHeight="1" x14ac:dyDescent="0.15"/>
    <row r="699" ht="14.25" customHeight="1" x14ac:dyDescent="0.15"/>
    <row r="700" ht="14.25" customHeight="1" x14ac:dyDescent="0.15"/>
    <row r="701" ht="14.25" customHeight="1" x14ac:dyDescent="0.15"/>
    <row r="702" ht="14.25" customHeight="1" x14ac:dyDescent="0.15"/>
    <row r="703" ht="14.25" customHeight="1" x14ac:dyDescent="0.15"/>
    <row r="704" ht="14.25" customHeight="1" x14ac:dyDescent="0.15"/>
    <row r="705" ht="14.25" customHeight="1" x14ac:dyDescent="0.15"/>
    <row r="706" ht="14.25" customHeight="1" x14ac:dyDescent="0.15"/>
    <row r="707" ht="14.25" customHeight="1" x14ac:dyDescent="0.15"/>
    <row r="708" ht="14.25" customHeight="1" x14ac:dyDescent="0.15"/>
    <row r="709" ht="14.25" customHeight="1" x14ac:dyDescent="0.15"/>
    <row r="710" ht="14.25" customHeight="1" x14ac:dyDescent="0.15"/>
    <row r="711" ht="14.25" customHeight="1" x14ac:dyDescent="0.15"/>
    <row r="712" ht="14.25" customHeight="1" x14ac:dyDescent="0.15"/>
    <row r="713" ht="14.25" customHeight="1" x14ac:dyDescent="0.15"/>
    <row r="714" ht="14.25" customHeight="1" x14ac:dyDescent="0.15"/>
    <row r="715" ht="14.25" customHeight="1" x14ac:dyDescent="0.15"/>
    <row r="716" ht="14.25" customHeight="1" x14ac:dyDescent="0.15"/>
    <row r="717" ht="14.25" customHeight="1" x14ac:dyDescent="0.15"/>
    <row r="718" ht="14.25" customHeight="1" x14ac:dyDescent="0.15"/>
    <row r="719" ht="14.25" customHeight="1" x14ac:dyDescent="0.15"/>
    <row r="720" ht="14.25" customHeight="1" x14ac:dyDescent="0.15"/>
    <row r="721" ht="14.25" customHeight="1" x14ac:dyDescent="0.15"/>
    <row r="722" ht="14.25" customHeight="1" x14ac:dyDescent="0.15"/>
    <row r="723" ht="14.25" customHeight="1" x14ac:dyDescent="0.15"/>
    <row r="724" ht="14.25" customHeight="1" x14ac:dyDescent="0.15"/>
    <row r="725" ht="14.25" customHeight="1" x14ac:dyDescent="0.15"/>
    <row r="726" ht="14.25" customHeight="1" x14ac:dyDescent="0.15"/>
    <row r="727" ht="14.25" customHeight="1" x14ac:dyDescent="0.15"/>
    <row r="728" ht="14.25" customHeight="1" x14ac:dyDescent="0.15"/>
    <row r="729" ht="14.25" customHeight="1" x14ac:dyDescent="0.15"/>
    <row r="730" ht="14.25" customHeight="1" x14ac:dyDescent="0.15"/>
    <row r="731" ht="14.25" customHeight="1" x14ac:dyDescent="0.15"/>
    <row r="732" ht="14.25" customHeight="1" x14ac:dyDescent="0.15"/>
    <row r="733" ht="14.25" customHeight="1" x14ac:dyDescent="0.15"/>
    <row r="734" ht="14.25" customHeight="1" x14ac:dyDescent="0.15"/>
    <row r="735" ht="14.25" customHeight="1" x14ac:dyDescent="0.15"/>
    <row r="736" ht="14.25" customHeight="1" x14ac:dyDescent="0.15"/>
    <row r="737" ht="14.25" customHeight="1" x14ac:dyDescent="0.15"/>
    <row r="738" ht="14.25" customHeight="1" x14ac:dyDescent="0.15"/>
    <row r="739" ht="14.25" customHeight="1" x14ac:dyDescent="0.15"/>
    <row r="740" ht="14.25" customHeight="1" x14ac:dyDescent="0.15"/>
    <row r="741" ht="14.25" customHeight="1" x14ac:dyDescent="0.15"/>
    <row r="742" ht="14.25" customHeight="1" x14ac:dyDescent="0.15"/>
    <row r="743" ht="14.25" customHeight="1" x14ac:dyDescent="0.15"/>
    <row r="744" ht="14.25" customHeight="1" x14ac:dyDescent="0.15"/>
    <row r="745" ht="14.25" customHeight="1" x14ac:dyDescent="0.15"/>
    <row r="746" ht="14.25" customHeight="1" x14ac:dyDescent="0.15"/>
    <row r="747" ht="14.25" customHeight="1" x14ac:dyDescent="0.15"/>
    <row r="748" ht="14.25" customHeight="1" x14ac:dyDescent="0.15"/>
    <row r="749" ht="14.25" customHeight="1" x14ac:dyDescent="0.15"/>
    <row r="750" ht="14.25" customHeight="1" x14ac:dyDescent="0.15"/>
    <row r="751" ht="14.25" customHeight="1" x14ac:dyDescent="0.15"/>
    <row r="752" ht="14.25" customHeight="1" x14ac:dyDescent="0.15"/>
    <row r="753" ht="14.25" customHeight="1" x14ac:dyDescent="0.15"/>
    <row r="754" ht="14.25" customHeight="1" x14ac:dyDescent="0.15"/>
    <row r="755" ht="14.25" customHeight="1" x14ac:dyDescent="0.15"/>
    <row r="756" ht="14.25" customHeight="1" x14ac:dyDescent="0.15"/>
    <row r="757" ht="14.25" customHeight="1" x14ac:dyDescent="0.15"/>
    <row r="758" ht="14.25" customHeight="1" x14ac:dyDescent="0.15"/>
    <row r="759" ht="14.25" customHeight="1" x14ac:dyDescent="0.15"/>
    <row r="760" ht="14.25" customHeight="1" x14ac:dyDescent="0.15"/>
    <row r="761" ht="14.25" customHeight="1" x14ac:dyDescent="0.15"/>
    <row r="762" ht="14.25" customHeight="1" x14ac:dyDescent="0.15"/>
    <row r="763" ht="14.25" customHeight="1" x14ac:dyDescent="0.15"/>
    <row r="764" ht="14.25" customHeight="1" x14ac:dyDescent="0.15"/>
    <row r="765" ht="14.25" customHeight="1" x14ac:dyDescent="0.15"/>
    <row r="766" ht="14.25" customHeight="1" x14ac:dyDescent="0.15"/>
    <row r="767" ht="14.25" customHeight="1" x14ac:dyDescent="0.15"/>
    <row r="768" ht="14.25" customHeight="1" x14ac:dyDescent="0.15"/>
    <row r="769" ht="14.25" customHeight="1" x14ac:dyDescent="0.15"/>
    <row r="770" ht="14.25" customHeight="1" x14ac:dyDescent="0.15"/>
    <row r="771" ht="14.25" customHeight="1" x14ac:dyDescent="0.15"/>
    <row r="772" ht="14.25" customHeight="1" x14ac:dyDescent="0.15"/>
    <row r="773" ht="14.25" customHeight="1" x14ac:dyDescent="0.15"/>
    <row r="774" ht="14.25" customHeight="1" x14ac:dyDescent="0.15"/>
    <row r="775" ht="14.25" customHeight="1" x14ac:dyDescent="0.15"/>
    <row r="776" ht="14.25" customHeight="1" x14ac:dyDescent="0.15"/>
    <row r="777" ht="14.25" customHeight="1" x14ac:dyDescent="0.15"/>
    <row r="778" ht="14.25" customHeight="1" x14ac:dyDescent="0.15"/>
    <row r="779" ht="14.25" customHeight="1" x14ac:dyDescent="0.15"/>
    <row r="780" ht="14.25" customHeight="1" x14ac:dyDescent="0.15"/>
    <row r="781" ht="14.25" customHeight="1" x14ac:dyDescent="0.15"/>
    <row r="782" ht="14.25" customHeight="1" x14ac:dyDescent="0.15"/>
    <row r="783" ht="14.25" customHeight="1" x14ac:dyDescent="0.15"/>
    <row r="784" ht="14.25" customHeight="1" x14ac:dyDescent="0.15"/>
    <row r="785" ht="14.25" customHeight="1" x14ac:dyDescent="0.15"/>
    <row r="786" ht="14.25" customHeight="1" x14ac:dyDescent="0.15"/>
    <row r="787" ht="14.25" customHeight="1" x14ac:dyDescent="0.15"/>
    <row r="788" ht="14.25" customHeight="1" x14ac:dyDescent="0.15"/>
    <row r="789" ht="14.25" customHeight="1" x14ac:dyDescent="0.15"/>
    <row r="790" ht="14.25" customHeight="1" x14ac:dyDescent="0.15"/>
    <row r="791" ht="14.25" customHeight="1" x14ac:dyDescent="0.15"/>
    <row r="792" ht="14.25" customHeight="1" x14ac:dyDescent="0.15"/>
    <row r="793" ht="14.25" customHeight="1" x14ac:dyDescent="0.15"/>
    <row r="794" ht="14.25" customHeight="1" x14ac:dyDescent="0.15"/>
    <row r="795" ht="14.25" customHeight="1" x14ac:dyDescent="0.15"/>
    <row r="796" ht="14.25" customHeight="1" x14ac:dyDescent="0.15"/>
    <row r="797" ht="14.25" customHeight="1" x14ac:dyDescent="0.15"/>
    <row r="798" ht="14.25" customHeight="1" x14ac:dyDescent="0.15"/>
    <row r="799" ht="14.25" customHeight="1" x14ac:dyDescent="0.15"/>
    <row r="800" ht="14.25" customHeight="1" x14ac:dyDescent="0.15"/>
    <row r="801" ht="14.25" customHeight="1" x14ac:dyDescent="0.15"/>
    <row r="802" ht="14.25" customHeight="1" x14ac:dyDescent="0.15"/>
    <row r="803" ht="14.25" customHeight="1" x14ac:dyDescent="0.15"/>
    <row r="804" ht="14.25" customHeight="1" x14ac:dyDescent="0.15"/>
    <row r="805" ht="14.25" customHeight="1" x14ac:dyDescent="0.15"/>
    <row r="806" ht="14.25" customHeight="1" x14ac:dyDescent="0.15"/>
    <row r="807" ht="14.25" customHeight="1" x14ac:dyDescent="0.15"/>
    <row r="808" ht="14.25" customHeight="1" x14ac:dyDescent="0.15"/>
    <row r="809" ht="14.25" customHeight="1" x14ac:dyDescent="0.15"/>
    <row r="810" ht="14.25" customHeight="1" x14ac:dyDescent="0.15"/>
    <row r="811" ht="14.25" customHeight="1" x14ac:dyDescent="0.15"/>
    <row r="812" ht="14.25" customHeight="1" x14ac:dyDescent="0.15"/>
    <row r="813" ht="14.25" customHeight="1" x14ac:dyDescent="0.15"/>
    <row r="814" ht="14.25" customHeight="1" x14ac:dyDescent="0.15"/>
    <row r="815" ht="14.25" customHeight="1" x14ac:dyDescent="0.15"/>
    <row r="816" ht="14.25" customHeight="1" x14ac:dyDescent="0.15"/>
    <row r="817" ht="14.25" customHeight="1" x14ac:dyDescent="0.15"/>
    <row r="818" ht="14.25" customHeight="1" x14ac:dyDescent="0.15"/>
    <row r="819" ht="14.25" customHeight="1" x14ac:dyDescent="0.15"/>
    <row r="820" ht="14.25" customHeight="1" x14ac:dyDescent="0.15"/>
    <row r="821" ht="14.25" customHeight="1" x14ac:dyDescent="0.15"/>
    <row r="822" ht="14.25" customHeight="1" x14ac:dyDescent="0.15"/>
    <row r="823" ht="14.25" customHeight="1" x14ac:dyDescent="0.15"/>
    <row r="824" ht="14.25" customHeight="1" x14ac:dyDescent="0.15"/>
    <row r="825" ht="14.25" customHeight="1" x14ac:dyDescent="0.15"/>
    <row r="826" ht="14.25" customHeight="1" x14ac:dyDescent="0.15"/>
    <row r="827" ht="14.25" customHeight="1" x14ac:dyDescent="0.15"/>
    <row r="828" ht="14.25" customHeight="1" x14ac:dyDescent="0.15"/>
    <row r="829" ht="14.25" customHeight="1" x14ac:dyDescent="0.15"/>
    <row r="830" ht="14.25" customHeight="1" x14ac:dyDescent="0.15"/>
    <row r="831" ht="14.25" customHeight="1" x14ac:dyDescent="0.15"/>
    <row r="832" ht="14.25" customHeight="1" x14ac:dyDescent="0.15"/>
    <row r="833" ht="14.25" customHeight="1" x14ac:dyDescent="0.15"/>
    <row r="834" ht="14.25" customHeight="1" x14ac:dyDescent="0.15"/>
    <row r="835" ht="14.25" customHeight="1" x14ac:dyDescent="0.15"/>
    <row r="836" ht="14.25" customHeight="1" x14ac:dyDescent="0.15"/>
    <row r="837" ht="14.25" customHeight="1" x14ac:dyDescent="0.15"/>
    <row r="838" ht="14.25" customHeight="1" x14ac:dyDescent="0.15"/>
    <row r="839" ht="14.25" customHeight="1" x14ac:dyDescent="0.15"/>
    <row r="840" ht="14.25" customHeight="1" x14ac:dyDescent="0.15"/>
    <row r="841" ht="14.25" customHeight="1" x14ac:dyDescent="0.15"/>
    <row r="842" ht="14.25" customHeight="1" x14ac:dyDescent="0.15"/>
    <row r="843" ht="14.25" customHeight="1" x14ac:dyDescent="0.15"/>
    <row r="844" ht="14.25" customHeight="1" x14ac:dyDescent="0.15"/>
    <row r="845" ht="14.25" customHeight="1" x14ac:dyDescent="0.15"/>
    <row r="846" ht="14.25" customHeight="1" x14ac:dyDescent="0.15"/>
    <row r="847" ht="14.25" customHeight="1" x14ac:dyDescent="0.15"/>
    <row r="848" ht="14.25" customHeight="1" x14ac:dyDescent="0.15"/>
    <row r="849" ht="14.25" customHeight="1" x14ac:dyDescent="0.15"/>
    <row r="850" ht="14.25" customHeight="1" x14ac:dyDescent="0.15"/>
    <row r="851" ht="14.25" customHeight="1" x14ac:dyDescent="0.15"/>
    <row r="852" ht="14.25" customHeight="1" x14ac:dyDescent="0.15"/>
    <row r="853" ht="14.25" customHeight="1" x14ac:dyDescent="0.15"/>
    <row r="854" ht="14.25" customHeight="1" x14ac:dyDescent="0.15"/>
    <row r="855" ht="14.25" customHeight="1" x14ac:dyDescent="0.15"/>
    <row r="856" ht="14.25" customHeight="1" x14ac:dyDescent="0.15"/>
    <row r="857" ht="14.25" customHeight="1" x14ac:dyDescent="0.15"/>
    <row r="858" ht="14.25" customHeight="1" x14ac:dyDescent="0.15"/>
    <row r="859" ht="14.25" customHeight="1" x14ac:dyDescent="0.15"/>
    <row r="860" ht="14.25" customHeight="1" x14ac:dyDescent="0.15"/>
    <row r="861" ht="14.25" customHeight="1" x14ac:dyDescent="0.15"/>
    <row r="862" ht="14.25" customHeight="1" x14ac:dyDescent="0.15"/>
    <row r="863" ht="14.25" customHeight="1" x14ac:dyDescent="0.15"/>
    <row r="864" ht="14.25" customHeight="1" x14ac:dyDescent="0.15"/>
    <row r="865" ht="14.25" customHeight="1" x14ac:dyDescent="0.15"/>
    <row r="866" ht="14.25" customHeight="1" x14ac:dyDescent="0.15"/>
    <row r="867" ht="14.25" customHeight="1" x14ac:dyDescent="0.15"/>
    <row r="868" ht="14.25" customHeight="1" x14ac:dyDescent="0.15"/>
    <row r="869" ht="14.25" customHeight="1" x14ac:dyDescent="0.15"/>
    <row r="870" ht="14.25" customHeight="1" x14ac:dyDescent="0.15"/>
    <row r="871" ht="14.25" customHeight="1" x14ac:dyDescent="0.15"/>
    <row r="872" ht="14.25" customHeight="1" x14ac:dyDescent="0.15"/>
    <row r="873" ht="14.25" customHeight="1" x14ac:dyDescent="0.15"/>
    <row r="874" ht="14.25" customHeight="1" x14ac:dyDescent="0.15"/>
    <row r="875" ht="14.25" customHeight="1" x14ac:dyDescent="0.15"/>
    <row r="876" ht="14.25" customHeight="1" x14ac:dyDescent="0.15"/>
    <row r="877" ht="14.25" customHeight="1" x14ac:dyDescent="0.15"/>
    <row r="878" ht="14.25" customHeight="1" x14ac:dyDescent="0.15"/>
    <row r="879" ht="14.25" customHeight="1" x14ac:dyDescent="0.15"/>
    <row r="880" ht="14.25" customHeight="1" x14ac:dyDescent="0.15"/>
    <row r="881" ht="14.25" customHeight="1" x14ac:dyDescent="0.15"/>
    <row r="882" ht="14.25" customHeight="1" x14ac:dyDescent="0.15"/>
    <row r="883" ht="14.25" customHeight="1" x14ac:dyDescent="0.15"/>
    <row r="884" ht="14.25" customHeight="1" x14ac:dyDescent="0.15"/>
    <row r="885" ht="14.25" customHeight="1" x14ac:dyDescent="0.15"/>
    <row r="886" ht="14.25" customHeight="1" x14ac:dyDescent="0.15"/>
    <row r="887" ht="14.25" customHeight="1" x14ac:dyDescent="0.15"/>
    <row r="888" ht="14.25" customHeight="1" x14ac:dyDescent="0.15"/>
    <row r="889" ht="14.25" customHeight="1" x14ac:dyDescent="0.15"/>
    <row r="890" ht="14.25" customHeight="1" x14ac:dyDescent="0.15"/>
    <row r="891" ht="14.25" customHeight="1" x14ac:dyDescent="0.15"/>
    <row r="892" ht="14.25" customHeight="1" x14ac:dyDescent="0.15"/>
    <row r="893" ht="14.25" customHeight="1" x14ac:dyDescent="0.15"/>
    <row r="894" ht="14.25" customHeight="1" x14ac:dyDescent="0.15"/>
    <row r="895" ht="14.25" customHeight="1" x14ac:dyDescent="0.15"/>
    <row r="896" ht="14.25" customHeight="1" x14ac:dyDescent="0.15"/>
    <row r="897" ht="14.25" customHeight="1" x14ac:dyDescent="0.15"/>
    <row r="898" ht="14.25" customHeight="1" x14ac:dyDescent="0.15"/>
    <row r="899" ht="14.25" customHeight="1" x14ac:dyDescent="0.15"/>
    <row r="900" ht="14.25" customHeight="1" x14ac:dyDescent="0.15"/>
    <row r="901" ht="14.25" customHeight="1" x14ac:dyDescent="0.15"/>
    <row r="902" ht="14.25" customHeight="1" x14ac:dyDescent="0.15"/>
    <row r="903" ht="14.25" customHeight="1" x14ac:dyDescent="0.15"/>
    <row r="904" ht="14.25" customHeight="1" x14ac:dyDescent="0.15"/>
    <row r="905" ht="14.25" customHeight="1" x14ac:dyDescent="0.15"/>
    <row r="906" ht="14.25" customHeight="1" x14ac:dyDescent="0.15"/>
    <row r="907" ht="14.25" customHeight="1" x14ac:dyDescent="0.15"/>
    <row r="908" ht="14.25" customHeight="1" x14ac:dyDescent="0.15"/>
    <row r="909" ht="14.25" customHeight="1" x14ac:dyDescent="0.15"/>
    <row r="910" ht="14.25" customHeight="1" x14ac:dyDescent="0.15"/>
    <row r="911" ht="14.25" customHeight="1" x14ac:dyDescent="0.15"/>
    <row r="912" ht="14.25" customHeight="1" x14ac:dyDescent="0.15"/>
    <row r="913" ht="14.25" customHeight="1" x14ac:dyDescent="0.15"/>
    <row r="914" ht="14.25" customHeight="1" x14ac:dyDescent="0.15"/>
    <row r="915" ht="14.25" customHeight="1" x14ac:dyDescent="0.15"/>
    <row r="916" ht="14.25" customHeight="1" x14ac:dyDescent="0.15"/>
    <row r="917" ht="14.25" customHeight="1" x14ac:dyDescent="0.15"/>
    <row r="918" ht="14.25" customHeight="1" x14ac:dyDescent="0.15"/>
    <row r="919" ht="14.25" customHeight="1" x14ac:dyDescent="0.15"/>
    <row r="920" ht="14.25" customHeight="1" x14ac:dyDescent="0.15"/>
    <row r="921" ht="14.25" customHeight="1" x14ac:dyDescent="0.15"/>
    <row r="922" ht="14.25" customHeight="1" x14ac:dyDescent="0.15"/>
    <row r="923" ht="14.25" customHeight="1" x14ac:dyDescent="0.15"/>
    <row r="924" ht="14.25" customHeight="1" x14ac:dyDescent="0.15"/>
    <row r="925" ht="14.25" customHeight="1" x14ac:dyDescent="0.15"/>
    <row r="926" ht="14.25" customHeight="1" x14ac:dyDescent="0.15"/>
    <row r="927" ht="14.25" customHeight="1" x14ac:dyDescent="0.15"/>
    <row r="928" ht="14.25" customHeight="1" x14ac:dyDescent="0.15"/>
    <row r="929" ht="14.25" customHeight="1" x14ac:dyDescent="0.15"/>
    <row r="930" ht="14.25" customHeight="1" x14ac:dyDescent="0.15"/>
    <row r="931" ht="14.25" customHeight="1" x14ac:dyDescent="0.15"/>
    <row r="932" ht="14.25" customHeight="1" x14ac:dyDescent="0.15"/>
    <row r="933" ht="14.25" customHeight="1" x14ac:dyDescent="0.15"/>
    <row r="934" ht="14.25" customHeight="1" x14ac:dyDescent="0.15"/>
    <row r="935" ht="14.25" customHeight="1" x14ac:dyDescent="0.15"/>
    <row r="936" ht="14.25" customHeight="1" x14ac:dyDescent="0.15"/>
    <row r="937" ht="14.25" customHeight="1" x14ac:dyDescent="0.15"/>
    <row r="938" ht="14.25" customHeight="1" x14ac:dyDescent="0.15"/>
    <row r="939" ht="14.25" customHeight="1" x14ac:dyDescent="0.15"/>
    <row r="940" ht="14.25" customHeight="1" x14ac:dyDescent="0.15"/>
    <row r="941" ht="14.25" customHeight="1" x14ac:dyDescent="0.15"/>
    <row r="942" ht="14.25" customHeight="1" x14ac:dyDescent="0.15"/>
    <row r="943" ht="14.25" customHeight="1" x14ac:dyDescent="0.15"/>
    <row r="944" ht="14.25" customHeight="1" x14ac:dyDescent="0.15"/>
    <row r="945" ht="14.25" customHeight="1" x14ac:dyDescent="0.15"/>
    <row r="946" ht="14.25" customHeight="1" x14ac:dyDescent="0.15"/>
    <row r="947" ht="14.25" customHeight="1" x14ac:dyDescent="0.15"/>
    <row r="948" ht="14.25" customHeight="1" x14ac:dyDescent="0.15"/>
    <row r="949" ht="14.25" customHeight="1" x14ac:dyDescent="0.15"/>
    <row r="950" ht="14.25" customHeight="1" x14ac:dyDescent="0.15"/>
    <row r="951" ht="14.25" customHeight="1" x14ac:dyDescent="0.15"/>
    <row r="952" ht="14.25" customHeight="1" x14ac:dyDescent="0.15"/>
    <row r="953" ht="14.25" customHeight="1" x14ac:dyDescent="0.15"/>
    <row r="954" ht="14.25" customHeight="1" x14ac:dyDescent="0.15"/>
    <row r="955" ht="14.25" customHeight="1" x14ac:dyDescent="0.15"/>
    <row r="956" ht="14.25" customHeight="1" x14ac:dyDescent="0.15"/>
    <row r="957" ht="14.25" customHeight="1" x14ac:dyDescent="0.15"/>
    <row r="958" ht="14.25" customHeight="1" x14ac:dyDescent="0.15"/>
    <row r="959" ht="14.25" customHeight="1" x14ac:dyDescent="0.15"/>
    <row r="960" ht="14.25" customHeight="1" x14ac:dyDescent="0.15"/>
    <row r="961" ht="14.25" customHeight="1" x14ac:dyDescent="0.15"/>
    <row r="962" ht="14.25" customHeight="1" x14ac:dyDescent="0.15"/>
    <row r="963" ht="14.25" customHeight="1" x14ac:dyDescent="0.15"/>
    <row r="964" ht="14.25" customHeight="1" x14ac:dyDescent="0.15"/>
    <row r="965" ht="14.25" customHeight="1" x14ac:dyDescent="0.15"/>
    <row r="966" ht="14.25" customHeight="1" x14ac:dyDescent="0.15"/>
    <row r="967" ht="14.25" customHeight="1" x14ac:dyDescent="0.15"/>
    <row r="968" ht="14.25" customHeight="1" x14ac:dyDescent="0.15"/>
    <row r="969" ht="14.25" customHeight="1" x14ac:dyDescent="0.15"/>
    <row r="970" ht="14.25" customHeight="1" x14ac:dyDescent="0.15"/>
    <row r="971" ht="14.25" customHeight="1" x14ac:dyDescent="0.15"/>
    <row r="972" ht="14.25" customHeight="1" x14ac:dyDescent="0.15"/>
    <row r="973" ht="14.25" customHeight="1" x14ac:dyDescent="0.15"/>
    <row r="974" ht="14.25" customHeight="1" x14ac:dyDescent="0.15"/>
    <row r="975" ht="14.25" customHeight="1" x14ac:dyDescent="0.15"/>
    <row r="976" ht="14.25" customHeight="1" x14ac:dyDescent="0.15"/>
    <row r="977" ht="14.25" customHeight="1" x14ac:dyDescent="0.15"/>
    <row r="978" ht="14.25" customHeight="1" x14ac:dyDescent="0.15"/>
    <row r="979" ht="14.25" customHeight="1" x14ac:dyDescent="0.15"/>
    <row r="980" ht="14.25" customHeight="1" x14ac:dyDescent="0.15"/>
    <row r="981" ht="14.25" customHeight="1" x14ac:dyDescent="0.15"/>
    <row r="982" ht="14.25" customHeight="1" x14ac:dyDescent="0.15"/>
    <row r="983" ht="14.25" customHeight="1" x14ac:dyDescent="0.15"/>
    <row r="984" ht="14.25" customHeight="1" x14ac:dyDescent="0.15"/>
    <row r="985" ht="14.25" customHeight="1" x14ac:dyDescent="0.15"/>
    <row r="986" ht="14.25" customHeight="1" x14ac:dyDescent="0.15"/>
    <row r="987" ht="14.25" customHeight="1" x14ac:dyDescent="0.15"/>
    <row r="988" ht="14.25" customHeight="1" x14ac:dyDescent="0.15"/>
    <row r="989" ht="14.25" customHeight="1" x14ac:dyDescent="0.15"/>
    <row r="990" ht="14.25" customHeight="1" x14ac:dyDescent="0.15"/>
    <row r="991" ht="14.25" customHeight="1" x14ac:dyDescent="0.15"/>
    <row r="992" ht="14.25" customHeight="1" x14ac:dyDescent="0.15"/>
    <row r="993" ht="14.25" customHeight="1" x14ac:dyDescent="0.15"/>
    <row r="994" ht="14.25" customHeight="1" x14ac:dyDescent="0.15"/>
    <row r="995" ht="14.25" customHeight="1" x14ac:dyDescent="0.15"/>
    <row r="996" ht="14.25" customHeight="1" x14ac:dyDescent="0.15"/>
    <row r="997" ht="14.25" customHeight="1" x14ac:dyDescent="0.15"/>
    <row r="998" ht="14.25" customHeight="1" x14ac:dyDescent="0.15"/>
    <row r="999" ht="14.25" customHeight="1" x14ac:dyDescent="0.15"/>
    <row r="1000" ht="14.25" customHeight="1" x14ac:dyDescent="0.15"/>
  </sheetData>
  <mergeCells count="103">
    <mergeCell ref="B29:C29"/>
    <mergeCell ref="D29:E29"/>
    <mergeCell ref="F29:G29"/>
    <mergeCell ref="H29:I29"/>
    <mergeCell ref="D30:E30"/>
    <mergeCell ref="F30:G30"/>
    <mergeCell ref="H30:I30"/>
    <mergeCell ref="B30:C30"/>
    <mergeCell ref="B31:C31"/>
    <mergeCell ref="D31:E31"/>
    <mergeCell ref="F31:G31"/>
    <mergeCell ref="H31:I31"/>
    <mergeCell ref="B32:C32"/>
    <mergeCell ref="D32:E32"/>
    <mergeCell ref="C2:G2"/>
    <mergeCell ref="B16:L18"/>
    <mergeCell ref="B19:C19"/>
    <mergeCell ref="D19:E19"/>
    <mergeCell ref="F19:L19"/>
    <mergeCell ref="D21:E21"/>
    <mergeCell ref="F21:L21"/>
    <mergeCell ref="F22:L22"/>
    <mergeCell ref="B21:C21"/>
    <mergeCell ref="B22:C22"/>
    <mergeCell ref="D22:E22"/>
    <mergeCell ref="B24:C24"/>
    <mergeCell ref="D24:E24"/>
    <mergeCell ref="F24:G24"/>
    <mergeCell ref="H24:I24"/>
    <mergeCell ref="B25:C25"/>
    <mergeCell ref="D25:E25"/>
    <mergeCell ref="F25:G25"/>
    <mergeCell ref="H25:I25"/>
    <mergeCell ref="D26:E26"/>
    <mergeCell ref="F26:G26"/>
    <mergeCell ref="H26:I26"/>
    <mergeCell ref="F28:G28"/>
    <mergeCell ref="H28:I28"/>
    <mergeCell ref="B26:C26"/>
    <mergeCell ref="B27:C27"/>
    <mergeCell ref="D27:E27"/>
    <mergeCell ref="F27:G27"/>
    <mergeCell ref="H27:I27"/>
    <mergeCell ref="B28:C28"/>
    <mergeCell ref="D28:E28"/>
    <mergeCell ref="F32:G32"/>
    <mergeCell ref="H32:I32"/>
    <mergeCell ref="F36:G36"/>
    <mergeCell ref="H36:I36"/>
    <mergeCell ref="B42:C42"/>
    <mergeCell ref="B43:C43"/>
    <mergeCell ref="D43:E43"/>
    <mergeCell ref="F43:G43"/>
    <mergeCell ref="H43:I43"/>
    <mergeCell ref="B33:C33"/>
    <mergeCell ref="D33:E33"/>
    <mergeCell ref="F33:G33"/>
    <mergeCell ref="H33:I33"/>
    <mergeCell ref="D34:E34"/>
    <mergeCell ref="F34:G34"/>
    <mergeCell ref="H34:I34"/>
    <mergeCell ref="B34:C34"/>
    <mergeCell ref="B35:C35"/>
    <mergeCell ref="D35:E35"/>
    <mergeCell ref="F35:G35"/>
    <mergeCell ref="H35:I35"/>
    <mergeCell ref="B36:C36"/>
    <mergeCell ref="D36:E36"/>
    <mergeCell ref="B37:C37"/>
    <mergeCell ref="D37:E37"/>
    <mergeCell ref="F37:G37"/>
    <mergeCell ref="H37:I37"/>
    <mergeCell ref="D38:E38"/>
    <mergeCell ref="F38:G38"/>
    <mergeCell ref="H38:I38"/>
    <mergeCell ref="F40:G40"/>
    <mergeCell ref="H40:I40"/>
    <mergeCell ref="B38:C38"/>
    <mergeCell ref="B39:C39"/>
    <mergeCell ref="D39:E39"/>
    <mergeCell ref="F39:G39"/>
    <mergeCell ref="H39:I39"/>
    <mergeCell ref="B40:C40"/>
    <mergeCell ref="D40:E40"/>
    <mergeCell ref="B62:L62"/>
    <mergeCell ref="B41:C41"/>
    <mergeCell ref="D41:E41"/>
    <mergeCell ref="F41:G41"/>
    <mergeCell ref="H41:I41"/>
    <mergeCell ref="D42:E42"/>
    <mergeCell ref="F42:G42"/>
    <mergeCell ref="H42:I42"/>
    <mergeCell ref="B59:L60"/>
    <mergeCell ref="B61:L61"/>
    <mergeCell ref="B44:C44"/>
    <mergeCell ref="D44:E44"/>
    <mergeCell ref="F44:G44"/>
    <mergeCell ref="H44:I44"/>
    <mergeCell ref="A45:L52"/>
    <mergeCell ref="C54:F54"/>
    <mergeCell ref="H54:L56"/>
    <mergeCell ref="C55:F55"/>
    <mergeCell ref="C56:F56"/>
  </mergeCells>
  <hyperlinks>
    <hyperlink ref="C55" r:id="rId1" xr:uid="{00000000-0004-0000-0A00-000000000000}"/>
  </hyperlinks>
  <pageMargins left="0.7" right="0.7" top="0.75" bottom="0.75" header="0" footer="0"/>
  <pageSetup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A00-000000000000}">
          <x14:formula1>
            <xm:f>Hoja3!$B$2:$B$9</xm:f>
          </x14:formula1>
          <xm:sqref>C54</xm:sqref>
        </x14:dataValidation>
        <x14:dataValidation type="list" allowBlank="1" showErrorMessage="1" xr:uid="{00000000-0002-0000-0A00-000001000000}">
          <x14:formula1>
            <xm:f>Hoja3!$D$2:$D$9</xm:f>
          </x14:formula1>
          <xm:sqref>C56:C58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000"/>
  <sheetViews>
    <sheetView workbookViewId="0"/>
  </sheetViews>
  <sheetFormatPr baseColWidth="10" defaultColWidth="12.6640625" defaultRowHeight="15" customHeight="1" x14ac:dyDescent="0.15"/>
  <cols>
    <col min="1" max="8" width="10.6640625" customWidth="1"/>
    <col min="9" max="9" width="10.83203125" customWidth="1"/>
    <col min="10" max="11" width="11" hidden="1" customWidth="1"/>
    <col min="12" max="12" width="0.1640625" customWidth="1"/>
    <col min="13" max="13" width="11.6640625" customWidth="1"/>
    <col min="14" max="26" width="10.6640625" customWidth="1"/>
  </cols>
  <sheetData>
    <row r="1" spans="1:12" ht="14.25" customHeight="1" x14ac:dyDescent="0.25">
      <c r="A1" s="315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26"/>
    </row>
    <row r="2" spans="1:12" ht="14.25" customHeight="1" x14ac:dyDescent="0.25">
      <c r="A2" s="318"/>
      <c r="B2" s="175"/>
      <c r="C2" s="529" t="s">
        <v>0</v>
      </c>
      <c r="D2" s="338"/>
      <c r="E2" s="338"/>
      <c r="F2" s="338"/>
      <c r="G2" s="338"/>
      <c r="H2" s="175"/>
      <c r="I2" s="175"/>
      <c r="J2" s="175"/>
      <c r="K2" s="175"/>
      <c r="L2" s="327"/>
    </row>
    <row r="3" spans="1:12" ht="14.25" customHeight="1" x14ac:dyDescent="0.25">
      <c r="A3" s="318"/>
      <c r="B3" s="175"/>
      <c r="C3" s="1"/>
      <c r="D3" s="1"/>
      <c r="E3" s="1"/>
      <c r="F3" s="1"/>
      <c r="G3" s="1"/>
      <c r="H3" s="175"/>
      <c r="I3" s="175"/>
      <c r="J3" s="175"/>
      <c r="K3" s="175"/>
      <c r="L3" s="327"/>
    </row>
    <row r="4" spans="1:12" ht="14.25" customHeight="1" x14ac:dyDescent="0.25">
      <c r="A4" s="318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327"/>
    </row>
    <row r="5" spans="1:12" ht="14.25" customHeight="1" x14ac:dyDescent="0.25">
      <c r="A5" s="318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327"/>
    </row>
    <row r="6" spans="1:12" ht="14.25" customHeight="1" x14ac:dyDescent="0.25">
      <c r="A6" s="318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327"/>
    </row>
    <row r="7" spans="1:12" ht="14.25" customHeight="1" x14ac:dyDescent="0.25">
      <c r="A7" s="318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327"/>
    </row>
    <row r="8" spans="1:12" ht="14.25" customHeight="1" x14ac:dyDescent="0.25">
      <c r="A8" s="318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327"/>
    </row>
    <row r="9" spans="1:12" ht="14.25" customHeight="1" x14ac:dyDescent="0.25">
      <c r="A9" s="318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327"/>
    </row>
    <row r="10" spans="1:12" ht="14.25" customHeight="1" x14ac:dyDescent="0.25">
      <c r="A10" s="318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327"/>
    </row>
    <row r="11" spans="1:12" ht="14.25" customHeight="1" x14ac:dyDescent="0.25">
      <c r="A11" s="318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327"/>
    </row>
    <row r="12" spans="1:12" ht="14.25" customHeight="1" x14ac:dyDescent="0.25">
      <c r="A12" s="318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327"/>
    </row>
    <row r="13" spans="1:12" ht="14.25" customHeight="1" x14ac:dyDescent="0.25">
      <c r="A13" s="318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327"/>
    </row>
    <row r="14" spans="1:12" ht="14.25" customHeight="1" x14ac:dyDescent="0.25">
      <c r="A14" s="318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327"/>
    </row>
    <row r="15" spans="1:12" ht="14.25" customHeight="1" x14ac:dyDescent="0.25">
      <c r="A15" s="318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327"/>
    </row>
    <row r="16" spans="1:12" ht="14.25" customHeight="1" x14ac:dyDescent="0.2">
      <c r="A16" s="318"/>
      <c r="B16" s="667" t="s">
        <v>1</v>
      </c>
      <c r="C16" s="350"/>
      <c r="D16" s="350"/>
      <c r="E16" s="350"/>
      <c r="F16" s="350"/>
      <c r="G16" s="350"/>
      <c r="H16" s="350"/>
      <c r="I16" s="350"/>
      <c r="J16" s="350"/>
      <c r="K16" s="350"/>
      <c r="L16" s="676"/>
    </row>
    <row r="17" spans="1:13" ht="14.25" customHeight="1" x14ac:dyDescent="0.2">
      <c r="A17" s="318"/>
      <c r="B17" s="357"/>
      <c r="C17" s="341"/>
      <c r="D17" s="341"/>
      <c r="E17" s="341"/>
      <c r="F17" s="341"/>
      <c r="G17" s="341"/>
      <c r="H17" s="341"/>
      <c r="I17" s="341"/>
      <c r="J17" s="341"/>
      <c r="K17" s="341"/>
      <c r="L17" s="677"/>
    </row>
    <row r="18" spans="1:13" ht="14.25" customHeight="1" x14ac:dyDescent="0.2">
      <c r="A18" s="318"/>
      <c r="B18" s="357"/>
      <c r="C18" s="341"/>
      <c r="D18" s="341"/>
      <c r="E18" s="341"/>
      <c r="F18" s="341"/>
      <c r="G18" s="341"/>
      <c r="H18" s="341"/>
      <c r="I18" s="341"/>
      <c r="J18" s="341"/>
      <c r="K18" s="341"/>
      <c r="L18" s="677"/>
    </row>
    <row r="19" spans="1:13" ht="14.25" customHeight="1" x14ac:dyDescent="0.2">
      <c r="A19" s="318"/>
      <c r="B19" s="668">
        <v>135000000</v>
      </c>
      <c r="C19" s="361"/>
      <c r="D19" s="579" t="s">
        <v>192</v>
      </c>
      <c r="E19" s="361"/>
      <c r="F19" s="669" t="s">
        <v>182</v>
      </c>
      <c r="G19" s="394"/>
      <c r="H19" s="394"/>
      <c r="I19" s="394"/>
      <c r="J19" s="394"/>
      <c r="K19" s="394"/>
      <c r="L19" s="679"/>
    </row>
    <row r="20" spans="1:13" ht="14.25" customHeight="1" x14ac:dyDescent="0.2">
      <c r="A20" s="318"/>
      <c r="B20" s="176"/>
      <c r="C20" s="177"/>
      <c r="D20" s="177"/>
      <c r="E20" s="177"/>
      <c r="F20" s="54"/>
      <c r="G20" s="177"/>
      <c r="H20" s="177"/>
      <c r="I20" s="177"/>
      <c r="J20" s="177"/>
      <c r="K20" s="177"/>
      <c r="L20" s="328"/>
    </row>
    <row r="21" spans="1:13" ht="14.25" customHeight="1" x14ac:dyDescent="0.2">
      <c r="A21" s="318"/>
      <c r="B21" s="668">
        <f>B19*0.4</f>
        <v>54000000</v>
      </c>
      <c r="C21" s="361"/>
      <c r="D21" s="669" t="s">
        <v>193</v>
      </c>
      <c r="E21" s="361"/>
      <c r="F21" s="669" t="s">
        <v>194</v>
      </c>
      <c r="G21" s="394"/>
      <c r="H21" s="394"/>
      <c r="I21" s="394"/>
      <c r="J21" s="394"/>
      <c r="K21" s="394"/>
      <c r="L21" s="679"/>
    </row>
    <row r="22" spans="1:13" ht="14.25" customHeight="1" x14ac:dyDescent="0.2">
      <c r="A22" s="319"/>
      <c r="B22" s="668">
        <v>55000000</v>
      </c>
      <c r="C22" s="361"/>
      <c r="D22" s="669" t="s">
        <v>195</v>
      </c>
      <c r="E22" s="361"/>
      <c r="F22" s="669" t="s">
        <v>196</v>
      </c>
      <c r="G22" s="394"/>
      <c r="H22" s="394"/>
      <c r="I22" s="394"/>
      <c r="J22" s="394"/>
      <c r="K22" s="394"/>
      <c r="L22" s="679"/>
    </row>
    <row r="23" spans="1:13" ht="14.25" customHeight="1" x14ac:dyDescent="0.2">
      <c r="A23" s="319"/>
      <c r="B23" s="320"/>
      <c r="C23" s="320"/>
      <c r="D23" s="321"/>
      <c r="E23" s="321"/>
      <c r="F23" s="322"/>
      <c r="G23" s="322"/>
      <c r="H23" s="322"/>
      <c r="I23" s="322"/>
      <c r="J23" s="322"/>
      <c r="K23" s="322"/>
      <c r="L23" s="329"/>
    </row>
    <row r="24" spans="1:13" ht="14.25" customHeight="1" x14ac:dyDescent="0.25">
      <c r="A24" s="319"/>
      <c r="B24" s="670" t="s">
        <v>187</v>
      </c>
      <c r="C24" s="437"/>
      <c r="D24" s="671">
        <v>0.4</v>
      </c>
      <c r="E24" s="437"/>
      <c r="F24" s="672" t="s">
        <v>188</v>
      </c>
      <c r="G24" s="437"/>
      <c r="H24" s="672" t="s">
        <v>189</v>
      </c>
      <c r="I24" s="437"/>
      <c r="J24" s="175"/>
      <c r="K24" s="175"/>
      <c r="L24" s="327"/>
    </row>
    <row r="25" spans="1:13" ht="14.25" customHeight="1" x14ac:dyDescent="0.25">
      <c r="A25" s="319"/>
      <c r="B25" s="662" t="s">
        <v>70</v>
      </c>
      <c r="C25" s="437"/>
      <c r="D25" s="662"/>
      <c r="E25" s="437"/>
      <c r="F25" s="664">
        <v>800000</v>
      </c>
      <c r="G25" s="437"/>
      <c r="H25" s="664">
        <f>B21-F25</f>
        <v>53200000</v>
      </c>
      <c r="I25" s="437"/>
      <c r="J25" s="175"/>
      <c r="K25" s="175"/>
      <c r="L25" s="327"/>
    </row>
    <row r="26" spans="1:13" ht="14.25" customHeight="1" x14ac:dyDescent="0.25">
      <c r="A26" s="319"/>
      <c r="B26" s="662" t="s">
        <v>190</v>
      </c>
      <c r="C26" s="437"/>
      <c r="D26" s="663">
        <v>44866</v>
      </c>
      <c r="E26" s="437"/>
      <c r="F26" s="664">
        <v>689000</v>
      </c>
      <c r="G26" s="437"/>
      <c r="H26" s="664">
        <f t="shared" ref="H26:H44" si="0">H25-F26</f>
        <v>52511000</v>
      </c>
      <c r="I26" s="437"/>
      <c r="J26" s="175"/>
      <c r="K26" s="175"/>
      <c r="L26" s="327"/>
    </row>
    <row r="27" spans="1:13" ht="14.25" customHeight="1" x14ac:dyDescent="0.25">
      <c r="A27" s="319"/>
      <c r="B27" s="662" t="s">
        <v>190</v>
      </c>
      <c r="C27" s="437"/>
      <c r="D27" s="663">
        <v>44896</v>
      </c>
      <c r="E27" s="437"/>
      <c r="F27" s="664">
        <v>689000</v>
      </c>
      <c r="G27" s="437"/>
      <c r="H27" s="664">
        <f t="shared" si="0"/>
        <v>51822000</v>
      </c>
      <c r="I27" s="437"/>
      <c r="J27" s="175"/>
      <c r="K27" s="175"/>
      <c r="L27" s="327"/>
    </row>
    <row r="28" spans="1:13" ht="14.25" customHeight="1" x14ac:dyDescent="0.25">
      <c r="A28" s="318"/>
      <c r="B28" s="662" t="s">
        <v>190</v>
      </c>
      <c r="C28" s="437"/>
      <c r="D28" s="663">
        <v>44927</v>
      </c>
      <c r="E28" s="437"/>
      <c r="F28" s="664">
        <v>689000</v>
      </c>
      <c r="G28" s="437"/>
      <c r="H28" s="664">
        <f t="shared" si="0"/>
        <v>51133000</v>
      </c>
      <c r="I28" s="437"/>
      <c r="J28" s="175"/>
      <c r="K28" s="175"/>
      <c r="L28" s="327"/>
    </row>
    <row r="29" spans="1:13" ht="14.25" customHeight="1" x14ac:dyDescent="0.25">
      <c r="A29" s="318"/>
      <c r="B29" s="662" t="s">
        <v>190</v>
      </c>
      <c r="C29" s="437"/>
      <c r="D29" s="663">
        <v>44958</v>
      </c>
      <c r="E29" s="437"/>
      <c r="F29" s="664">
        <v>689000</v>
      </c>
      <c r="G29" s="437"/>
      <c r="H29" s="664">
        <f t="shared" si="0"/>
        <v>50444000</v>
      </c>
      <c r="I29" s="437"/>
      <c r="J29" s="175"/>
      <c r="K29" s="175"/>
      <c r="L29" s="327"/>
    </row>
    <row r="30" spans="1:13" ht="14.25" customHeight="1" x14ac:dyDescent="0.25">
      <c r="A30" s="318"/>
      <c r="B30" s="662" t="s">
        <v>190</v>
      </c>
      <c r="C30" s="437"/>
      <c r="D30" s="663">
        <v>44986</v>
      </c>
      <c r="E30" s="437"/>
      <c r="F30" s="664">
        <v>689000</v>
      </c>
      <c r="G30" s="437"/>
      <c r="H30" s="664">
        <f t="shared" si="0"/>
        <v>49755000</v>
      </c>
      <c r="I30" s="437"/>
      <c r="J30" s="175"/>
      <c r="K30" s="175"/>
      <c r="L30" s="175"/>
      <c r="M30" s="317"/>
    </row>
    <row r="31" spans="1:13" ht="14.25" customHeight="1" x14ac:dyDescent="0.25">
      <c r="A31" s="318"/>
      <c r="B31" s="662" t="s">
        <v>190</v>
      </c>
      <c r="C31" s="437"/>
      <c r="D31" s="663">
        <v>45017</v>
      </c>
      <c r="E31" s="437"/>
      <c r="F31" s="664">
        <v>689000</v>
      </c>
      <c r="G31" s="437"/>
      <c r="H31" s="664">
        <f t="shared" si="0"/>
        <v>49066000</v>
      </c>
      <c r="I31" s="437"/>
      <c r="J31" s="175"/>
      <c r="K31" s="175"/>
      <c r="L31" s="175"/>
      <c r="M31" s="317"/>
    </row>
    <row r="32" spans="1:13" ht="14.25" customHeight="1" x14ac:dyDescent="0.25">
      <c r="A32" s="318"/>
      <c r="B32" s="662" t="s">
        <v>190</v>
      </c>
      <c r="C32" s="437"/>
      <c r="D32" s="663">
        <v>45047</v>
      </c>
      <c r="E32" s="437"/>
      <c r="F32" s="664">
        <v>689000</v>
      </c>
      <c r="G32" s="437"/>
      <c r="H32" s="664">
        <f t="shared" si="0"/>
        <v>48377000</v>
      </c>
      <c r="I32" s="437"/>
      <c r="J32" s="175"/>
      <c r="K32" s="175"/>
      <c r="L32" s="175"/>
      <c r="M32" s="317"/>
    </row>
    <row r="33" spans="1:13" ht="14.25" customHeight="1" x14ac:dyDescent="0.25">
      <c r="A33" s="318"/>
      <c r="B33" s="662" t="s">
        <v>190</v>
      </c>
      <c r="C33" s="437"/>
      <c r="D33" s="663">
        <v>45078</v>
      </c>
      <c r="E33" s="437"/>
      <c r="F33" s="664">
        <v>689000</v>
      </c>
      <c r="G33" s="437"/>
      <c r="H33" s="664">
        <f t="shared" si="0"/>
        <v>47688000</v>
      </c>
      <c r="I33" s="437"/>
      <c r="J33" s="175"/>
      <c r="K33" s="175"/>
      <c r="L33" s="175"/>
      <c r="M33" s="317"/>
    </row>
    <row r="34" spans="1:13" ht="14.25" customHeight="1" x14ac:dyDescent="0.25">
      <c r="A34" s="318"/>
      <c r="B34" s="662" t="s">
        <v>190</v>
      </c>
      <c r="C34" s="437"/>
      <c r="D34" s="663">
        <v>45108</v>
      </c>
      <c r="E34" s="437"/>
      <c r="F34" s="664">
        <v>689000</v>
      </c>
      <c r="G34" s="437"/>
      <c r="H34" s="664">
        <f t="shared" si="0"/>
        <v>46999000</v>
      </c>
      <c r="I34" s="437"/>
      <c r="J34" s="175"/>
      <c r="K34" s="175"/>
      <c r="L34" s="175"/>
      <c r="M34" s="317"/>
    </row>
    <row r="35" spans="1:13" ht="14.25" customHeight="1" x14ac:dyDescent="0.25">
      <c r="A35" s="318"/>
      <c r="B35" s="662" t="s">
        <v>190</v>
      </c>
      <c r="C35" s="437"/>
      <c r="D35" s="663">
        <v>45139</v>
      </c>
      <c r="E35" s="437"/>
      <c r="F35" s="664">
        <v>689000</v>
      </c>
      <c r="G35" s="437"/>
      <c r="H35" s="664">
        <f t="shared" si="0"/>
        <v>46310000</v>
      </c>
      <c r="I35" s="437"/>
      <c r="J35" s="175"/>
      <c r="K35" s="175"/>
      <c r="L35" s="175"/>
      <c r="M35" s="317"/>
    </row>
    <row r="36" spans="1:13" ht="14.25" customHeight="1" x14ac:dyDescent="0.25">
      <c r="A36" s="318"/>
      <c r="B36" s="662" t="s">
        <v>190</v>
      </c>
      <c r="C36" s="437"/>
      <c r="D36" s="663">
        <v>45170</v>
      </c>
      <c r="E36" s="437"/>
      <c r="F36" s="664">
        <v>689000</v>
      </c>
      <c r="G36" s="437"/>
      <c r="H36" s="664">
        <f t="shared" si="0"/>
        <v>45621000</v>
      </c>
      <c r="I36" s="437"/>
      <c r="J36" s="175"/>
      <c r="K36" s="175"/>
      <c r="L36" s="175"/>
      <c r="M36" s="317"/>
    </row>
    <row r="37" spans="1:13" ht="14.25" customHeight="1" x14ac:dyDescent="0.25">
      <c r="A37" s="318"/>
      <c r="B37" s="662" t="s">
        <v>190</v>
      </c>
      <c r="C37" s="437"/>
      <c r="D37" s="663">
        <v>45200</v>
      </c>
      <c r="E37" s="437"/>
      <c r="F37" s="664">
        <v>689000</v>
      </c>
      <c r="G37" s="437"/>
      <c r="H37" s="664">
        <f t="shared" si="0"/>
        <v>44932000</v>
      </c>
      <c r="I37" s="437"/>
      <c r="J37" s="175"/>
      <c r="K37" s="175"/>
      <c r="L37" s="175"/>
      <c r="M37" s="323"/>
    </row>
    <row r="38" spans="1:13" ht="14.25" customHeight="1" x14ac:dyDescent="0.25">
      <c r="A38" s="318"/>
      <c r="B38" s="662" t="s">
        <v>190</v>
      </c>
      <c r="C38" s="437"/>
      <c r="D38" s="663">
        <v>45231</v>
      </c>
      <c r="E38" s="437"/>
      <c r="F38" s="664">
        <v>689000</v>
      </c>
      <c r="G38" s="437"/>
      <c r="H38" s="664">
        <f t="shared" si="0"/>
        <v>44243000</v>
      </c>
      <c r="I38" s="437"/>
      <c r="J38" s="175"/>
      <c r="K38" s="175"/>
      <c r="L38" s="175"/>
      <c r="M38" s="317"/>
    </row>
    <row r="39" spans="1:13" ht="14.25" customHeight="1" x14ac:dyDescent="0.25">
      <c r="A39" s="318"/>
      <c r="B39" s="662" t="s">
        <v>190</v>
      </c>
      <c r="C39" s="437"/>
      <c r="D39" s="663">
        <v>45261</v>
      </c>
      <c r="E39" s="437"/>
      <c r="F39" s="664">
        <v>689000</v>
      </c>
      <c r="G39" s="437"/>
      <c r="H39" s="664">
        <f t="shared" si="0"/>
        <v>43554000</v>
      </c>
      <c r="I39" s="437"/>
      <c r="J39" s="175"/>
      <c r="K39" s="175"/>
      <c r="L39" s="175"/>
      <c r="M39" s="317"/>
    </row>
    <row r="40" spans="1:13" ht="14.25" customHeight="1" x14ac:dyDescent="0.25">
      <c r="A40" s="318"/>
      <c r="B40" s="662" t="s">
        <v>190</v>
      </c>
      <c r="C40" s="437"/>
      <c r="D40" s="663">
        <v>45292</v>
      </c>
      <c r="E40" s="437"/>
      <c r="F40" s="664">
        <v>689000</v>
      </c>
      <c r="G40" s="437"/>
      <c r="H40" s="664">
        <f t="shared" si="0"/>
        <v>42865000</v>
      </c>
      <c r="I40" s="437"/>
      <c r="J40" s="175"/>
      <c r="K40" s="175"/>
      <c r="L40" s="175"/>
      <c r="M40" s="317"/>
    </row>
    <row r="41" spans="1:13" ht="14.25" customHeight="1" x14ac:dyDescent="0.25">
      <c r="A41" s="318"/>
      <c r="B41" s="662" t="s">
        <v>190</v>
      </c>
      <c r="C41" s="437"/>
      <c r="D41" s="663">
        <v>45323</v>
      </c>
      <c r="E41" s="437"/>
      <c r="F41" s="664">
        <v>689000</v>
      </c>
      <c r="G41" s="437"/>
      <c r="H41" s="664">
        <f t="shared" si="0"/>
        <v>42176000</v>
      </c>
      <c r="I41" s="437"/>
      <c r="J41" s="175"/>
      <c r="K41" s="175"/>
      <c r="L41" s="175"/>
      <c r="M41" s="317"/>
    </row>
    <row r="42" spans="1:13" ht="14.25" customHeight="1" x14ac:dyDescent="0.25">
      <c r="A42" s="318"/>
      <c r="B42" s="662" t="s">
        <v>190</v>
      </c>
      <c r="C42" s="437"/>
      <c r="D42" s="663">
        <v>45352</v>
      </c>
      <c r="E42" s="437"/>
      <c r="F42" s="664">
        <v>689000</v>
      </c>
      <c r="G42" s="437"/>
      <c r="H42" s="664">
        <f t="shared" si="0"/>
        <v>41487000</v>
      </c>
      <c r="I42" s="437"/>
      <c r="J42" s="175"/>
      <c r="K42" s="175"/>
      <c r="L42" s="175"/>
      <c r="M42" s="317"/>
    </row>
    <row r="43" spans="1:13" ht="14.25" customHeight="1" x14ac:dyDescent="0.25">
      <c r="A43" s="318"/>
      <c r="B43" s="662" t="s">
        <v>190</v>
      </c>
      <c r="C43" s="437"/>
      <c r="D43" s="663">
        <v>45383</v>
      </c>
      <c r="E43" s="437"/>
      <c r="F43" s="664">
        <v>687000</v>
      </c>
      <c r="G43" s="437"/>
      <c r="H43" s="664">
        <f t="shared" si="0"/>
        <v>40800000</v>
      </c>
      <c r="I43" s="437"/>
      <c r="J43" s="175"/>
      <c r="K43" s="175"/>
      <c r="L43" s="175"/>
      <c r="M43" s="317"/>
    </row>
    <row r="44" spans="1:13" ht="14.25" customHeight="1" x14ac:dyDescent="0.25">
      <c r="A44" s="318"/>
      <c r="B44" s="662" t="s">
        <v>191</v>
      </c>
      <c r="C44" s="437"/>
      <c r="D44" s="662"/>
      <c r="E44" s="437"/>
      <c r="F44" s="664">
        <v>30000000</v>
      </c>
      <c r="G44" s="437"/>
      <c r="H44" s="664">
        <f t="shared" si="0"/>
        <v>10800000</v>
      </c>
      <c r="I44" s="437"/>
      <c r="J44" s="175"/>
      <c r="K44" s="175"/>
      <c r="L44" s="175"/>
      <c r="M44" s="317"/>
    </row>
    <row r="45" spans="1:13" ht="14.25" customHeight="1" x14ac:dyDescent="0.15">
      <c r="A45" s="665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17"/>
    </row>
    <row r="46" spans="1:13" ht="1.5" customHeight="1" x14ac:dyDescent="0.15">
      <c r="A46" s="666"/>
      <c r="B46" s="341"/>
      <c r="C46" s="341"/>
      <c r="D46" s="341"/>
      <c r="E46" s="341"/>
      <c r="F46" s="341"/>
      <c r="G46" s="341"/>
      <c r="H46" s="341"/>
      <c r="I46" s="341"/>
      <c r="J46" s="341"/>
      <c r="K46" s="341"/>
      <c r="L46" s="341"/>
      <c r="M46" s="323"/>
    </row>
    <row r="47" spans="1:13" ht="14.25" hidden="1" customHeight="1" x14ac:dyDescent="0.15">
      <c r="A47" s="666"/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17"/>
    </row>
    <row r="48" spans="1:13" ht="14.25" hidden="1" customHeight="1" x14ac:dyDescent="0.15">
      <c r="A48" s="666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17"/>
    </row>
    <row r="49" spans="1:13" ht="14.25" hidden="1" customHeight="1" x14ac:dyDescent="0.15">
      <c r="A49" s="666"/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17"/>
    </row>
    <row r="50" spans="1:13" ht="14.25" hidden="1" customHeight="1" x14ac:dyDescent="0.15">
      <c r="A50" s="666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17"/>
    </row>
    <row r="51" spans="1:13" ht="14.25" hidden="1" customHeight="1" x14ac:dyDescent="0.15">
      <c r="A51" s="666"/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17"/>
    </row>
    <row r="52" spans="1:13" ht="14.25" hidden="1" customHeight="1" x14ac:dyDescent="0.15">
      <c r="A52" s="666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17"/>
    </row>
    <row r="53" spans="1:13" ht="14.25" customHeight="1" x14ac:dyDescent="0.2">
      <c r="A53" s="318"/>
      <c r="B53" s="216" t="s">
        <v>58</v>
      </c>
      <c r="C53" s="216"/>
      <c r="D53" s="216"/>
      <c r="E53" s="216"/>
      <c r="F53" s="216"/>
      <c r="G53" s="216"/>
      <c r="H53" s="218"/>
      <c r="I53" s="215"/>
      <c r="J53" s="216"/>
      <c r="K53" s="216"/>
      <c r="L53" s="216"/>
      <c r="M53" s="317"/>
    </row>
    <row r="54" spans="1:13" ht="14.25" customHeight="1" x14ac:dyDescent="0.25">
      <c r="A54" s="318"/>
      <c r="B54" s="219" t="s">
        <v>34</v>
      </c>
      <c r="C54" s="544" t="s">
        <v>59</v>
      </c>
      <c r="D54" s="338"/>
      <c r="E54" s="338"/>
      <c r="F54" s="338"/>
      <c r="G54" s="175"/>
      <c r="H54" s="553"/>
      <c r="I54" s="350"/>
      <c r="J54" s="350"/>
      <c r="K54" s="350"/>
      <c r="L54" s="350"/>
      <c r="M54" s="317"/>
    </row>
    <row r="55" spans="1:13" ht="14.25" customHeight="1" x14ac:dyDescent="0.25">
      <c r="A55" s="318"/>
      <c r="B55" s="219" t="s">
        <v>36</v>
      </c>
      <c r="C55" s="476" t="s">
        <v>60</v>
      </c>
      <c r="D55" s="338"/>
      <c r="E55" s="338"/>
      <c r="F55" s="338"/>
      <c r="G55" s="175"/>
      <c r="H55" s="357"/>
      <c r="I55" s="341"/>
      <c r="J55" s="341"/>
      <c r="K55" s="341"/>
      <c r="L55" s="341"/>
      <c r="M55" s="317"/>
    </row>
    <row r="56" spans="1:13" ht="14.25" customHeight="1" x14ac:dyDescent="0.25">
      <c r="A56" s="318"/>
      <c r="B56" s="219" t="s">
        <v>38</v>
      </c>
      <c r="C56" s="544">
        <v>3183147910</v>
      </c>
      <c r="D56" s="338"/>
      <c r="E56" s="338"/>
      <c r="F56" s="338"/>
      <c r="G56" s="175"/>
      <c r="H56" s="357"/>
      <c r="I56" s="341"/>
      <c r="J56" s="341"/>
      <c r="K56" s="341"/>
      <c r="L56" s="341"/>
      <c r="M56" s="317"/>
    </row>
    <row r="57" spans="1:13" ht="14.25" customHeight="1" x14ac:dyDescent="0.25">
      <c r="A57" s="318"/>
      <c r="B57" s="219"/>
      <c r="C57" s="220"/>
      <c r="D57" s="54"/>
      <c r="E57" s="54"/>
      <c r="F57" s="54"/>
      <c r="G57" s="175"/>
      <c r="H57" s="221"/>
      <c r="I57" s="221"/>
      <c r="J57" s="221"/>
      <c r="K57" s="221"/>
      <c r="L57" s="330"/>
    </row>
    <row r="58" spans="1:13" ht="14.25" customHeight="1" x14ac:dyDescent="0.25">
      <c r="A58" s="318"/>
      <c r="B58" s="219"/>
      <c r="C58" s="220"/>
      <c r="D58" s="213"/>
      <c r="E58" s="213"/>
      <c r="F58" s="213"/>
      <c r="G58" s="175"/>
      <c r="H58" s="221"/>
      <c r="I58" s="221"/>
      <c r="J58" s="221"/>
      <c r="K58" s="221"/>
      <c r="L58" s="330"/>
    </row>
    <row r="59" spans="1:13" ht="14.25" customHeight="1" x14ac:dyDescent="0.2">
      <c r="A59" s="318"/>
      <c r="B59" s="543" t="s">
        <v>61</v>
      </c>
      <c r="C59" s="350"/>
      <c r="D59" s="350"/>
      <c r="E59" s="350"/>
      <c r="F59" s="350"/>
      <c r="G59" s="350"/>
      <c r="H59" s="350"/>
      <c r="I59" s="350"/>
      <c r="J59" s="350"/>
      <c r="K59" s="350"/>
      <c r="L59" s="676"/>
    </row>
    <row r="60" spans="1:13" ht="14.25" customHeight="1" x14ac:dyDescent="0.2">
      <c r="A60" s="318"/>
      <c r="B60" s="357"/>
      <c r="C60" s="341"/>
      <c r="D60" s="341"/>
      <c r="E60" s="341"/>
      <c r="F60" s="341"/>
      <c r="G60" s="341"/>
      <c r="H60" s="341"/>
      <c r="I60" s="341"/>
      <c r="J60" s="341"/>
      <c r="K60" s="341"/>
      <c r="L60" s="677"/>
    </row>
    <row r="61" spans="1:13" ht="14.25" customHeight="1" x14ac:dyDescent="0.25">
      <c r="A61" s="318"/>
      <c r="B61" s="544" t="s">
        <v>62</v>
      </c>
      <c r="C61" s="338"/>
      <c r="D61" s="338"/>
      <c r="E61" s="338"/>
      <c r="F61" s="338"/>
      <c r="G61" s="338"/>
      <c r="H61" s="338"/>
      <c r="I61" s="338"/>
      <c r="J61" s="338"/>
      <c r="K61" s="338"/>
      <c r="L61" s="678"/>
    </row>
    <row r="62" spans="1:13" ht="14.25" customHeight="1" x14ac:dyDescent="0.25">
      <c r="A62" s="318"/>
      <c r="B62" s="673" t="s">
        <v>40</v>
      </c>
      <c r="C62" s="674"/>
      <c r="D62" s="674"/>
      <c r="E62" s="674"/>
      <c r="F62" s="674"/>
      <c r="G62" s="674"/>
      <c r="H62" s="674"/>
      <c r="I62" s="674"/>
      <c r="J62" s="674"/>
      <c r="K62" s="674"/>
      <c r="L62" s="675"/>
    </row>
    <row r="63" spans="1:13" ht="14.25" customHeight="1" x14ac:dyDescent="0.25">
      <c r="A63" s="331"/>
      <c r="B63" s="332"/>
      <c r="C63" s="333"/>
      <c r="D63" s="332"/>
      <c r="E63" s="332"/>
      <c r="F63" s="332"/>
      <c r="G63" s="332"/>
      <c r="H63" s="332"/>
      <c r="I63" s="332"/>
      <c r="J63" s="213"/>
      <c r="K63" s="213"/>
      <c r="L63" s="213"/>
    </row>
    <row r="64" spans="1:13" ht="14.25" customHeight="1" x14ac:dyDescent="0.15"/>
    <row r="65" ht="14.25" customHeight="1" x14ac:dyDescent="0.15"/>
    <row r="66" ht="14.25" customHeight="1" x14ac:dyDescent="0.15"/>
    <row r="67" ht="14.25" customHeight="1" x14ac:dyDescent="0.15"/>
    <row r="68" ht="14.25" customHeight="1" x14ac:dyDescent="0.15"/>
    <row r="69" ht="14.25" customHeight="1" x14ac:dyDescent="0.15"/>
    <row r="70" ht="14.25" customHeight="1" x14ac:dyDescent="0.15"/>
    <row r="71" ht="14.25" customHeight="1" x14ac:dyDescent="0.15"/>
    <row r="72" ht="14.25" customHeight="1" x14ac:dyDescent="0.15"/>
    <row r="73" ht="14.25" customHeight="1" x14ac:dyDescent="0.15"/>
    <row r="74" ht="14.25" customHeight="1" x14ac:dyDescent="0.15"/>
    <row r="75" ht="14.25" customHeight="1" x14ac:dyDescent="0.15"/>
    <row r="76" ht="14.25" customHeight="1" x14ac:dyDescent="0.15"/>
    <row r="77" ht="14.25" customHeight="1" x14ac:dyDescent="0.15"/>
    <row r="78" ht="14.25" customHeight="1" x14ac:dyDescent="0.15"/>
    <row r="79" ht="14.25" customHeight="1" x14ac:dyDescent="0.15"/>
    <row r="80" ht="14.25" customHeight="1" x14ac:dyDescent="0.15"/>
    <row r="81" ht="14.25" customHeight="1" x14ac:dyDescent="0.15"/>
    <row r="82" ht="14.25" customHeight="1" x14ac:dyDescent="0.15"/>
    <row r="83" ht="14.25" customHeight="1" x14ac:dyDescent="0.15"/>
    <row r="84" ht="14.25" customHeight="1" x14ac:dyDescent="0.15"/>
    <row r="85" ht="14.25" customHeight="1" x14ac:dyDescent="0.15"/>
    <row r="86" ht="14.25" customHeight="1" x14ac:dyDescent="0.15"/>
    <row r="87" ht="14.25" customHeight="1" x14ac:dyDescent="0.15"/>
    <row r="88" ht="14.25" customHeight="1" x14ac:dyDescent="0.15"/>
    <row r="89" ht="14.25" customHeight="1" x14ac:dyDescent="0.15"/>
    <row r="90" ht="14.25" customHeight="1" x14ac:dyDescent="0.15"/>
    <row r="91" ht="14.25" customHeight="1" x14ac:dyDescent="0.15"/>
    <row r="92" ht="14.25" customHeight="1" x14ac:dyDescent="0.15"/>
    <row r="93" ht="14.25" customHeight="1" x14ac:dyDescent="0.15"/>
    <row r="94" ht="14.25" customHeight="1" x14ac:dyDescent="0.15"/>
    <row r="95" ht="14.25" customHeight="1" x14ac:dyDescent="0.15"/>
    <row r="96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  <row r="182" ht="14.25" customHeight="1" x14ac:dyDescent="0.15"/>
    <row r="183" ht="14.25" customHeight="1" x14ac:dyDescent="0.15"/>
    <row r="184" ht="14.25" customHeight="1" x14ac:dyDescent="0.15"/>
    <row r="185" ht="14.25" customHeight="1" x14ac:dyDescent="0.15"/>
    <row r="186" ht="14.25" customHeight="1" x14ac:dyDescent="0.15"/>
    <row r="187" ht="14.25" customHeight="1" x14ac:dyDescent="0.15"/>
    <row r="188" ht="14.25" customHeight="1" x14ac:dyDescent="0.15"/>
    <row r="189" ht="14.25" customHeight="1" x14ac:dyDescent="0.15"/>
    <row r="190" ht="14.25" customHeight="1" x14ac:dyDescent="0.15"/>
    <row r="191" ht="14.25" customHeight="1" x14ac:dyDescent="0.15"/>
    <row r="192" ht="14.25" customHeight="1" x14ac:dyDescent="0.15"/>
    <row r="193" ht="14.25" customHeight="1" x14ac:dyDescent="0.15"/>
    <row r="194" ht="14.25" customHeight="1" x14ac:dyDescent="0.15"/>
    <row r="195" ht="14.25" customHeight="1" x14ac:dyDescent="0.15"/>
    <row r="196" ht="14.25" customHeight="1" x14ac:dyDescent="0.15"/>
    <row r="197" ht="14.25" customHeight="1" x14ac:dyDescent="0.15"/>
    <row r="198" ht="14.25" customHeight="1" x14ac:dyDescent="0.15"/>
    <row r="199" ht="14.25" customHeight="1" x14ac:dyDescent="0.15"/>
    <row r="200" ht="14.25" customHeight="1" x14ac:dyDescent="0.15"/>
    <row r="201" ht="14.25" customHeight="1" x14ac:dyDescent="0.15"/>
    <row r="202" ht="14.25" customHeight="1" x14ac:dyDescent="0.15"/>
    <row r="203" ht="14.25" customHeight="1" x14ac:dyDescent="0.15"/>
    <row r="204" ht="14.25" customHeight="1" x14ac:dyDescent="0.15"/>
    <row r="205" ht="14.25" customHeight="1" x14ac:dyDescent="0.15"/>
    <row r="206" ht="14.25" customHeight="1" x14ac:dyDescent="0.15"/>
    <row r="207" ht="14.25" customHeight="1" x14ac:dyDescent="0.15"/>
    <row r="208" ht="14.25" customHeight="1" x14ac:dyDescent="0.15"/>
    <row r="209" ht="14.25" customHeight="1" x14ac:dyDescent="0.15"/>
    <row r="210" ht="14.25" customHeight="1" x14ac:dyDescent="0.15"/>
    <row r="211" ht="14.25" customHeight="1" x14ac:dyDescent="0.15"/>
    <row r="212" ht="14.25" customHeight="1" x14ac:dyDescent="0.15"/>
    <row r="213" ht="14.25" customHeight="1" x14ac:dyDescent="0.15"/>
    <row r="214" ht="14.25" customHeight="1" x14ac:dyDescent="0.15"/>
    <row r="215" ht="14.25" customHeight="1" x14ac:dyDescent="0.15"/>
    <row r="216" ht="14.25" customHeight="1" x14ac:dyDescent="0.15"/>
    <row r="217" ht="14.25" customHeight="1" x14ac:dyDescent="0.15"/>
    <row r="218" ht="14.25" customHeight="1" x14ac:dyDescent="0.15"/>
    <row r="219" ht="14.25" customHeight="1" x14ac:dyDescent="0.15"/>
    <row r="220" ht="14.25" customHeight="1" x14ac:dyDescent="0.15"/>
    <row r="221" ht="14.25" customHeight="1" x14ac:dyDescent="0.15"/>
    <row r="222" ht="14.25" customHeight="1" x14ac:dyDescent="0.15"/>
    <row r="223" ht="14.25" customHeight="1" x14ac:dyDescent="0.15"/>
    <row r="224" ht="14.25" customHeight="1" x14ac:dyDescent="0.15"/>
    <row r="225" ht="14.25" customHeight="1" x14ac:dyDescent="0.15"/>
    <row r="226" ht="14.25" customHeight="1" x14ac:dyDescent="0.15"/>
    <row r="227" ht="14.25" customHeight="1" x14ac:dyDescent="0.15"/>
    <row r="228" ht="14.25" customHeight="1" x14ac:dyDescent="0.15"/>
    <row r="229" ht="14.25" customHeight="1" x14ac:dyDescent="0.15"/>
    <row r="230" ht="14.25" customHeight="1" x14ac:dyDescent="0.15"/>
    <row r="231" ht="14.25" customHeight="1" x14ac:dyDescent="0.15"/>
    <row r="232" ht="14.25" customHeight="1" x14ac:dyDescent="0.15"/>
    <row r="233" ht="14.25" customHeight="1" x14ac:dyDescent="0.15"/>
    <row r="234" ht="14.25" customHeight="1" x14ac:dyDescent="0.15"/>
    <row r="235" ht="14.25" customHeight="1" x14ac:dyDescent="0.15"/>
    <row r="236" ht="14.25" customHeight="1" x14ac:dyDescent="0.15"/>
    <row r="237" ht="14.25" customHeight="1" x14ac:dyDescent="0.15"/>
    <row r="238" ht="14.25" customHeight="1" x14ac:dyDescent="0.15"/>
    <row r="239" ht="14.25" customHeight="1" x14ac:dyDescent="0.15"/>
    <row r="240" ht="14.25" customHeight="1" x14ac:dyDescent="0.15"/>
    <row r="241" ht="14.25" customHeight="1" x14ac:dyDescent="0.15"/>
    <row r="242" ht="14.25" customHeight="1" x14ac:dyDescent="0.15"/>
    <row r="243" ht="14.25" customHeight="1" x14ac:dyDescent="0.15"/>
    <row r="244" ht="14.25" customHeight="1" x14ac:dyDescent="0.15"/>
    <row r="245" ht="14.25" customHeight="1" x14ac:dyDescent="0.15"/>
    <row r="246" ht="14.25" customHeight="1" x14ac:dyDescent="0.15"/>
    <row r="247" ht="14.25" customHeight="1" x14ac:dyDescent="0.15"/>
    <row r="248" ht="14.25" customHeight="1" x14ac:dyDescent="0.15"/>
    <row r="249" ht="14.25" customHeight="1" x14ac:dyDescent="0.15"/>
    <row r="250" ht="14.25" customHeight="1" x14ac:dyDescent="0.15"/>
    <row r="251" ht="14.25" customHeight="1" x14ac:dyDescent="0.15"/>
    <row r="252" ht="14.25" customHeight="1" x14ac:dyDescent="0.15"/>
    <row r="253" ht="14.25" customHeight="1" x14ac:dyDescent="0.15"/>
    <row r="254" ht="14.25" customHeight="1" x14ac:dyDescent="0.15"/>
    <row r="255" ht="14.25" customHeight="1" x14ac:dyDescent="0.15"/>
    <row r="256" ht="14.25" customHeight="1" x14ac:dyDescent="0.15"/>
    <row r="257" ht="14.25" customHeight="1" x14ac:dyDescent="0.15"/>
    <row r="258" ht="14.25" customHeight="1" x14ac:dyDescent="0.15"/>
    <row r="259" ht="14.25" customHeight="1" x14ac:dyDescent="0.15"/>
    <row r="260" ht="14.25" customHeight="1" x14ac:dyDescent="0.15"/>
    <row r="261" ht="14.25" customHeight="1" x14ac:dyDescent="0.15"/>
    <row r="262" ht="14.25" customHeight="1" x14ac:dyDescent="0.15"/>
    <row r="263" ht="14.25" customHeight="1" x14ac:dyDescent="0.15"/>
    <row r="264" ht="14.25" customHeight="1" x14ac:dyDescent="0.15"/>
    <row r="265" ht="14.25" customHeight="1" x14ac:dyDescent="0.15"/>
    <row r="266" ht="14.25" customHeight="1" x14ac:dyDescent="0.15"/>
    <row r="267" ht="14.25" customHeight="1" x14ac:dyDescent="0.15"/>
    <row r="268" ht="14.25" customHeight="1" x14ac:dyDescent="0.15"/>
    <row r="269" ht="14.25" customHeight="1" x14ac:dyDescent="0.15"/>
    <row r="270" ht="14.25" customHeight="1" x14ac:dyDescent="0.15"/>
    <row r="271" ht="14.25" customHeight="1" x14ac:dyDescent="0.15"/>
    <row r="272" ht="14.25" customHeight="1" x14ac:dyDescent="0.15"/>
    <row r="273" ht="14.25" customHeight="1" x14ac:dyDescent="0.15"/>
    <row r="274" ht="14.25" customHeight="1" x14ac:dyDescent="0.15"/>
    <row r="275" ht="14.25" customHeight="1" x14ac:dyDescent="0.15"/>
    <row r="276" ht="14.25" customHeight="1" x14ac:dyDescent="0.15"/>
    <row r="277" ht="14.25" customHeight="1" x14ac:dyDescent="0.15"/>
    <row r="278" ht="14.25" customHeight="1" x14ac:dyDescent="0.15"/>
    <row r="279" ht="14.25" customHeight="1" x14ac:dyDescent="0.15"/>
    <row r="280" ht="14.25" customHeight="1" x14ac:dyDescent="0.15"/>
    <row r="281" ht="14.25" customHeight="1" x14ac:dyDescent="0.15"/>
    <row r="282" ht="14.25" customHeight="1" x14ac:dyDescent="0.15"/>
    <row r="283" ht="14.25" customHeight="1" x14ac:dyDescent="0.15"/>
    <row r="284" ht="14.25" customHeight="1" x14ac:dyDescent="0.15"/>
    <row r="285" ht="14.25" customHeight="1" x14ac:dyDescent="0.15"/>
    <row r="286" ht="14.25" customHeight="1" x14ac:dyDescent="0.15"/>
    <row r="287" ht="14.25" customHeight="1" x14ac:dyDescent="0.15"/>
    <row r="288" ht="14.25" customHeight="1" x14ac:dyDescent="0.15"/>
    <row r="289" ht="14.25" customHeight="1" x14ac:dyDescent="0.15"/>
    <row r="290" ht="14.25" customHeight="1" x14ac:dyDescent="0.15"/>
    <row r="291" ht="14.25" customHeight="1" x14ac:dyDescent="0.15"/>
    <row r="292" ht="14.25" customHeight="1" x14ac:dyDescent="0.15"/>
    <row r="293" ht="14.25" customHeight="1" x14ac:dyDescent="0.15"/>
    <row r="294" ht="14.25" customHeight="1" x14ac:dyDescent="0.15"/>
    <row r="295" ht="14.25" customHeight="1" x14ac:dyDescent="0.15"/>
    <row r="296" ht="14.25" customHeight="1" x14ac:dyDescent="0.15"/>
    <row r="297" ht="14.25" customHeight="1" x14ac:dyDescent="0.15"/>
    <row r="298" ht="14.25" customHeight="1" x14ac:dyDescent="0.15"/>
    <row r="299" ht="14.25" customHeight="1" x14ac:dyDescent="0.15"/>
    <row r="300" ht="14.25" customHeight="1" x14ac:dyDescent="0.15"/>
    <row r="301" ht="14.25" customHeight="1" x14ac:dyDescent="0.15"/>
    <row r="302" ht="14.25" customHeight="1" x14ac:dyDescent="0.15"/>
    <row r="303" ht="14.25" customHeight="1" x14ac:dyDescent="0.15"/>
    <row r="304" ht="14.25" customHeight="1" x14ac:dyDescent="0.15"/>
    <row r="305" ht="14.25" customHeight="1" x14ac:dyDescent="0.15"/>
    <row r="306" ht="14.25" customHeight="1" x14ac:dyDescent="0.15"/>
    <row r="307" ht="14.25" customHeight="1" x14ac:dyDescent="0.15"/>
    <row r="308" ht="14.25" customHeight="1" x14ac:dyDescent="0.15"/>
    <row r="309" ht="14.25" customHeight="1" x14ac:dyDescent="0.15"/>
    <row r="310" ht="14.25" customHeight="1" x14ac:dyDescent="0.15"/>
    <row r="311" ht="14.25" customHeight="1" x14ac:dyDescent="0.15"/>
    <row r="312" ht="14.25" customHeight="1" x14ac:dyDescent="0.15"/>
    <row r="313" ht="14.25" customHeight="1" x14ac:dyDescent="0.15"/>
    <row r="314" ht="14.25" customHeight="1" x14ac:dyDescent="0.15"/>
    <row r="315" ht="14.25" customHeight="1" x14ac:dyDescent="0.15"/>
    <row r="316" ht="14.25" customHeight="1" x14ac:dyDescent="0.15"/>
    <row r="317" ht="14.25" customHeight="1" x14ac:dyDescent="0.15"/>
    <row r="318" ht="14.25" customHeight="1" x14ac:dyDescent="0.15"/>
    <row r="319" ht="14.25" customHeight="1" x14ac:dyDescent="0.15"/>
    <row r="320" ht="14.25" customHeight="1" x14ac:dyDescent="0.15"/>
    <row r="321" ht="14.25" customHeight="1" x14ac:dyDescent="0.15"/>
    <row r="322" ht="14.25" customHeight="1" x14ac:dyDescent="0.15"/>
    <row r="323" ht="14.25" customHeight="1" x14ac:dyDescent="0.15"/>
    <row r="324" ht="14.25" customHeight="1" x14ac:dyDescent="0.15"/>
    <row r="325" ht="14.25" customHeight="1" x14ac:dyDescent="0.15"/>
    <row r="326" ht="14.25" customHeight="1" x14ac:dyDescent="0.15"/>
    <row r="327" ht="14.25" customHeight="1" x14ac:dyDescent="0.15"/>
    <row r="328" ht="14.25" customHeight="1" x14ac:dyDescent="0.15"/>
    <row r="329" ht="14.25" customHeight="1" x14ac:dyDescent="0.15"/>
    <row r="330" ht="14.25" customHeight="1" x14ac:dyDescent="0.15"/>
    <row r="331" ht="14.25" customHeight="1" x14ac:dyDescent="0.15"/>
    <row r="332" ht="14.25" customHeight="1" x14ac:dyDescent="0.15"/>
    <row r="333" ht="14.25" customHeight="1" x14ac:dyDescent="0.15"/>
    <row r="334" ht="14.25" customHeight="1" x14ac:dyDescent="0.15"/>
    <row r="335" ht="14.25" customHeight="1" x14ac:dyDescent="0.15"/>
    <row r="336" ht="14.25" customHeight="1" x14ac:dyDescent="0.15"/>
    <row r="337" ht="14.25" customHeight="1" x14ac:dyDescent="0.15"/>
    <row r="338" ht="14.25" customHeight="1" x14ac:dyDescent="0.15"/>
    <row r="339" ht="14.25" customHeight="1" x14ac:dyDescent="0.15"/>
    <row r="340" ht="14.25" customHeight="1" x14ac:dyDescent="0.15"/>
    <row r="341" ht="14.25" customHeight="1" x14ac:dyDescent="0.15"/>
    <row r="342" ht="14.25" customHeight="1" x14ac:dyDescent="0.15"/>
    <row r="343" ht="14.25" customHeight="1" x14ac:dyDescent="0.15"/>
    <row r="344" ht="14.25" customHeight="1" x14ac:dyDescent="0.15"/>
    <row r="345" ht="14.25" customHeight="1" x14ac:dyDescent="0.15"/>
    <row r="346" ht="14.25" customHeight="1" x14ac:dyDescent="0.15"/>
    <row r="347" ht="14.25" customHeight="1" x14ac:dyDescent="0.15"/>
    <row r="348" ht="14.25" customHeight="1" x14ac:dyDescent="0.15"/>
    <row r="349" ht="14.25" customHeight="1" x14ac:dyDescent="0.15"/>
    <row r="350" ht="14.25" customHeight="1" x14ac:dyDescent="0.15"/>
    <row r="351" ht="14.25" customHeight="1" x14ac:dyDescent="0.15"/>
    <row r="352" ht="14.25" customHeight="1" x14ac:dyDescent="0.15"/>
    <row r="353" ht="14.25" customHeight="1" x14ac:dyDescent="0.15"/>
    <row r="354" ht="14.25" customHeight="1" x14ac:dyDescent="0.15"/>
    <row r="355" ht="14.25" customHeight="1" x14ac:dyDescent="0.15"/>
    <row r="356" ht="14.25" customHeight="1" x14ac:dyDescent="0.15"/>
    <row r="357" ht="14.25" customHeight="1" x14ac:dyDescent="0.15"/>
    <row r="358" ht="14.25" customHeight="1" x14ac:dyDescent="0.15"/>
    <row r="359" ht="14.25" customHeight="1" x14ac:dyDescent="0.15"/>
    <row r="360" ht="14.25" customHeight="1" x14ac:dyDescent="0.15"/>
    <row r="361" ht="14.25" customHeight="1" x14ac:dyDescent="0.15"/>
    <row r="362" ht="14.25" customHeight="1" x14ac:dyDescent="0.15"/>
    <row r="363" ht="14.25" customHeight="1" x14ac:dyDescent="0.15"/>
    <row r="364" ht="14.25" customHeight="1" x14ac:dyDescent="0.15"/>
    <row r="365" ht="14.25" customHeight="1" x14ac:dyDescent="0.15"/>
    <row r="366" ht="14.25" customHeight="1" x14ac:dyDescent="0.15"/>
    <row r="367" ht="14.25" customHeight="1" x14ac:dyDescent="0.15"/>
    <row r="368" ht="14.25" customHeight="1" x14ac:dyDescent="0.15"/>
    <row r="369" ht="14.25" customHeight="1" x14ac:dyDescent="0.15"/>
    <row r="370" ht="14.25" customHeight="1" x14ac:dyDescent="0.15"/>
    <row r="371" ht="14.25" customHeight="1" x14ac:dyDescent="0.15"/>
    <row r="372" ht="14.25" customHeight="1" x14ac:dyDescent="0.15"/>
    <row r="373" ht="14.25" customHeight="1" x14ac:dyDescent="0.15"/>
    <row r="374" ht="14.25" customHeight="1" x14ac:dyDescent="0.15"/>
    <row r="375" ht="14.25" customHeight="1" x14ac:dyDescent="0.15"/>
    <row r="376" ht="14.25" customHeight="1" x14ac:dyDescent="0.15"/>
    <row r="377" ht="14.25" customHeight="1" x14ac:dyDescent="0.15"/>
    <row r="378" ht="14.25" customHeight="1" x14ac:dyDescent="0.15"/>
    <row r="379" ht="14.25" customHeight="1" x14ac:dyDescent="0.15"/>
    <row r="380" ht="14.25" customHeight="1" x14ac:dyDescent="0.15"/>
    <row r="381" ht="14.25" customHeight="1" x14ac:dyDescent="0.15"/>
    <row r="382" ht="14.25" customHeight="1" x14ac:dyDescent="0.15"/>
    <row r="383" ht="14.25" customHeight="1" x14ac:dyDescent="0.15"/>
    <row r="384" ht="14.25" customHeight="1" x14ac:dyDescent="0.15"/>
    <row r="385" ht="14.25" customHeight="1" x14ac:dyDescent="0.15"/>
    <row r="386" ht="14.25" customHeight="1" x14ac:dyDescent="0.15"/>
    <row r="387" ht="14.25" customHeight="1" x14ac:dyDescent="0.15"/>
    <row r="388" ht="14.25" customHeight="1" x14ac:dyDescent="0.15"/>
    <row r="389" ht="14.25" customHeight="1" x14ac:dyDescent="0.15"/>
    <row r="390" ht="14.25" customHeight="1" x14ac:dyDescent="0.15"/>
    <row r="391" ht="14.25" customHeight="1" x14ac:dyDescent="0.15"/>
    <row r="392" ht="14.25" customHeight="1" x14ac:dyDescent="0.15"/>
    <row r="393" ht="14.25" customHeight="1" x14ac:dyDescent="0.15"/>
    <row r="394" ht="14.25" customHeight="1" x14ac:dyDescent="0.15"/>
    <row r="395" ht="14.25" customHeight="1" x14ac:dyDescent="0.15"/>
    <row r="396" ht="14.25" customHeight="1" x14ac:dyDescent="0.15"/>
    <row r="397" ht="14.25" customHeight="1" x14ac:dyDescent="0.15"/>
    <row r="398" ht="14.25" customHeight="1" x14ac:dyDescent="0.15"/>
    <row r="399" ht="14.25" customHeight="1" x14ac:dyDescent="0.15"/>
    <row r="400" ht="14.25" customHeight="1" x14ac:dyDescent="0.15"/>
    <row r="401" ht="14.25" customHeight="1" x14ac:dyDescent="0.15"/>
    <row r="402" ht="14.25" customHeight="1" x14ac:dyDescent="0.15"/>
    <row r="403" ht="14.25" customHeight="1" x14ac:dyDescent="0.15"/>
    <row r="404" ht="14.25" customHeight="1" x14ac:dyDescent="0.15"/>
    <row r="405" ht="14.25" customHeight="1" x14ac:dyDescent="0.15"/>
    <row r="406" ht="14.25" customHeight="1" x14ac:dyDescent="0.15"/>
    <row r="407" ht="14.25" customHeight="1" x14ac:dyDescent="0.15"/>
    <row r="408" ht="14.25" customHeight="1" x14ac:dyDescent="0.15"/>
    <row r="409" ht="14.25" customHeight="1" x14ac:dyDescent="0.15"/>
    <row r="410" ht="14.25" customHeight="1" x14ac:dyDescent="0.15"/>
    <row r="411" ht="14.25" customHeight="1" x14ac:dyDescent="0.15"/>
    <row r="412" ht="14.25" customHeight="1" x14ac:dyDescent="0.15"/>
    <row r="413" ht="14.25" customHeight="1" x14ac:dyDescent="0.15"/>
    <row r="414" ht="14.25" customHeight="1" x14ac:dyDescent="0.15"/>
    <row r="415" ht="14.25" customHeight="1" x14ac:dyDescent="0.15"/>
    <row r="416" ht="14.25" customHeight="1" x14ac:dyDescent="0.15"/>
    <row r="417" ht="14.25" customHeight="1" x14ac:dyDescent="0.15"/>
    <row r="418" ht="14.25" customHeight="1" x14ac:dyDescent="0.15"/>
    <row r="419" ht="14.25" customHeight="1" x14ac:dyDescent="0.15"/>
    <row r="420" ht="14.25" customHeight="1" x14ac:dyDescent="0.15"/>
    <row r="421" ht="14.25" customHeight="1" x14ac:dyDescent="0.15"/>
    <row r="422" ht="14.25" customHeight="1" x14ac:dyDescent="0.15"/>
    <row r="423" ht="14.25" customHeight="1" x14ac:dyDescent="0.15"/>
    <row r="424" ht="14.25" customHeight="1" x14ac:dyDescent="0.15"/>
    <row r="425" ht="14.25" customHeight="1" x14ac:dyDescent="0.15"/>
    <row r="426" ht="14.25" customHeight="1" x14ac:dyDescent="0.15"/>
    <row r="427" ht="14.25" customHeight="1" x14ac:dyDescent="0.15"/>
    <row r="428" ht="14.25" customHeight="1" x14ac:dyDescent="0.15"/>
    <row r="429" ht="14.25" customHeight="1" x14ac:dyDescent="0.15"/>
    <row r="430" ht="14.25" customHeight="1" x14ac:dyDescent="0.15"/>
    <row r="431" ht="14.25" customHeight="1" x14ac:dyDescent="0.15"/>
    <row r="432" ht="14.25" customHeight="1" x14ac:dyDescent="0.15"/>
    <row r="433" ht="14.25" customHeight="1" x14ac:dyDescent="0.15"/>
    <row r="434" ht="14.25" customHeight="1" x14ac:dyDescent="0.15"/>
    <row r="435" ht="14.25" customHeight="1" x14ac:dyDescent="0.15"/>
    <row r="436" ht="14.25" customHeight="1" x14ac:dyDescent="0.15"/>
    <row r="437" ht="14.25" customHeight="1" x14ac:dyDescent="0.15"/>
    <row r="438" ht="14.25" customHeight="1" x14ac:dyDescent="0.15"/>
    <row r="439" ht="14.25" customHeight="1" x14ac:dyDescent="0.15"/>
    <row r="440" ht="14.25" customHeight="1" x14ac:dyDescent="0.15"/>
    <row r="441" ht="14.25" customHeight="1" x14ac:dyDescent="0.15"/>
    <row r="442" ht="14.25" customHeight="1" x14ac:dyDescent="0.15"/>
    <row r="443" ht="14.25" customHeight="1" x14ac:dyDescent="0.15"/>
    <row r="444" ht="14.25" customHeight="1" x14ac:dyDescent="0.15"/>
    <row r="445" ht="14.25" customHeight="1" x14ac:dyDescent="0.15"/>
    <row r="446" ht="14.25" customHeight="1" x14ac:dyDescent="0.15"/>
    <row r="447" ht="14.25" customHeight="1" x14ac:dyDescent="0.15"/>
    <row r="448" ht="14.25" customHeight="1" x14ac:dyDescent="0.15"/>
    <row r="449" ht="14.25" customHeight="1" x14ac:dyDescent="0.15"/>
    <row r="450" ht="14.25" customHeight="1" x14ac:dyDescent="0.15"/>
    <row r="451" ht="14.25" customHeight="1" x14ac:dyDescent="0.15"/>
    <row r="452" ht="14.25" customHeight="1" x14ac:dyDescent="0.15"/>
    <row r="453" ht="14.25" customHeight="1" x14ac:dyDescent="0.15"/>
    <row r="454" ht="14.25" customHeight="1" x14ac:dyDescent="0.15"/>
    <row r="455" ht="14.25" customHeight="1" x14ac:dyDescent="0.15"/>
    <row r="456" ht="14.25" customHeight="1" x14ac:dyDescent="0.15"/>
    <row r="457" ht="14.25" customHeight="1" x14ac:dyDescent="0.15"/>
    <row r="458" ht="14.25" customHeight="1" x14ac:dyDescent="0.15"/>
    <row r="459" ht="14.25" customHeight="1" x14ac:dyDescent="0.15"/>
    <row r="460" ht="14.25" customHeight="1" x14ac:dyDescent="0.15"/>
    <row r="461" ht="14.25" customHeight="1" x14ac:dyDescent="0.15"/>
    <row r="462" ht="14.25" customHeight="1" x14ac:dyDescent="0.15"/>
    <row r="463" ht="14.25" customHeight="1" x14ac:dyDescent="0.15"/>
    <row r="464" ht="14.25" customHeight="1" x14ac:dyDescent="0.15"/>
    <row r="465" ht="14.25" customHeight="1" x14ac:dyDescent="0.15"/>
    <row r="466" ht="14.25" customHeight="1" x14ac:dyDescent="0.15"/>
    <row r="467" ht="14.25" customHeight="1" x14ac:dyDescent="0.15"/>
    <row r="468" ht="14.25" customHeight="1" x14ac:dyDescent="0.15"/>
    <row r="469" ht="14.25" customHeight="1" x14ac:dyDescent="0.15"/>
    <row r="470" ht="14.25" customHeight="1" x14ac:dyDescent="0.15"/>
    <row r="471" ht="14.25" customHeight="1" x14ac:dyDescent="0.15"/>
    <row r="472" ht="14.25" customHeight="1" x14ac:dyDescent="0.15"/>
    <row r="473" ht="14.25" customHeight="1" x14ac:dyDescent="0.15"/>
    <row r="474" ht="14.25" customHeight="1" x14ac:dyDescent="0.15"/>
    <row r="475" ht="14.25" customHeight="1" x14ac:dyDescent="0.15"/>
    <row r="476" ht="14.25" customHeight="1" x14ac:dyDescent="0.15"/>
    <row r="477" ht="14.25" customHeight="1" x14ac:dyDescent="0.15"/>
    <row r="478" ht="14.25" customHeight="1" x14ac:dyDescent="0.15"/>
    <row r="479" ht="14.25" customHeight="1" x14ac:dyDescent="0.15"/>
    <row r="480" ht="14.25" customHeight="1" x14ac:dyDescent="0.15"/>
    <row r="481" ht="14.25" customHeight="1" x14ac:dyDescent="0.15"/>
    <row r="482" ht="14.25" customHeight="1" x14ac:dyDescent="0.15"/>
    <row r="483" ht="14.25" customHeight="1" x14ac:dyDescent="0.15"/>
    <row r="484" ht="14.25" customHeight="1" x14ac:dyDescent="0.15"/>
    <row r="485" ht="14.25" customHeight="1" x14ac:dyDescent="0.15"/>
    <row r="486" ht="14.25" customHeight="1" x14ac:dyDescent="0.15"/>
    <row r="487" ht="14.25" customHeight="1" x14ac:dyDescent="0.15"/>
    <row r="488" ht="14.25" customHeight="1" x14ac:dyDescent="0.15"/>
    <row r="489" ht="14.25" customHeight="1" x14ac:dyDescent="0.15"/>
    <row r="490" ht="14.25" customHeight="1" x14ac:dyDescent="0.15"/>
    <row r="491" ht="14.25" customHeight="1" x14ac:dyDescent="0.15"/>
    <row r="492" ht="14.25" customHeight="1" x14ac:dyDescent="0.15"/>
    <row r="493" ht="14.25" customHeight="1" x14ac:dyDescent="0.15"/>
    <row r="494" ht="14.25" customHeight="1" x14ac:dyDescent="0.15"/>
    <row r="495" ht="14.25" customHeight="1" x14ac:dyDescent="0.15"/>
    <row r="496" ht="14.25" customHeight="1" x14ac:dyDescent="0.15"/>
    <row r="497" ht="14.25" customHeight="1" x14ac:dyDescent="0.15"/>
    <row r="498" ht="14.25" customHeight="1" x14ac:dyDescent="0.15"/>
    <row r="499" ht="14.25" customHeight="1" x14ac:dyDescent="0.15"/>
    <row r="500" ht="14.25" customHeight="1" x14ac:dyDescent="0.15"/>
    <row r="501" ht="14.25" customHeight="1" x14ac:dyDescent="0.15"/>
    <row r="502" ht="14.25" customHeight="1" x14ac:dyDescent="0.15"/>
    <row r="503" ht="14.25" customHeight="1" x14ac:dyDescent="0.15"/>
    <row r="504" ht="14.25" customHeight="1" x14ac:dyDescent="0.15"/>
    <row r="505" ht="14.25" customHeight="1" x14ac:dyDescent="0.15"/>
    <row r="506" ht="14.25" customHeight="1" x14ac:dyDescent="0.15"/>
    <row r="507" ht="14.25" customHeight="1" x14ac:dyDescent="0.15"/>
    <row r="508" ht="14.25" customHeight="1" x14ac:dyDescent="0.15"/>
    <row r="509" ht="14.25" customHeight="1" x14ac:dyDescent="0.15"/>
    <row r="510" ht="14.25" customHeight="1" x14ac:dyDescent="0.15"/>
    <row r="511" ht="14.25" customHeight="1" x14ac:dyDescent="0.15"/>
    <row r="512" ht="14.25" customHeight="1" x14ac:dyDescent="0.15"/>
    <row r="513" ht="14.25" customHeight="1" x14ac:dyDescent="0.15"/>
    <row r="514" ht="14.25" customHeight="1" x14ac:dyDescent="0.15"/>
    <row r="515" ht="14.25" customHeight="1" x14ac:dyDescent="0.15"/>
    <row r="516" ht="14.25" customHeight="1" x14ac:dyDescent="0.15"/>
    <row r="517" ht="14.25" customHeight="1" x14ac:dyDescent="0.15"/>
    <row r="518" ht="14.25" customHeight="1" x14ac:dyDescent="0.15"/>
    <row r="519" ht="14.25" customHeight="1" x14ac:dyDescent="0.15"/>
    <row r="520" ht="14.25" customHeight="1" x14ac:dyDescent="0.15"/>
    <row r="521" ht="14.25" customHeight="1" x14ac:dyDescent="0.15"/>
    <row r="522" ht="14.25" customHeight="1" x14ac:dyDescent="0.15"/>
    <row r="523" ht="14.25" customHeight="1" x14ac:dyDescent="0.15"/>
    <row r="524" ht="14.25" customHeight="1" x14ac:dyDescent="0.15"/>
    <row r="525" ht="14.25" customHeight="1" x14ac:dyDescent="0.15"/>
    <row r="526" ht="14.25" customHeight="1" x14ac:dyDescent="0.15"/>
    <row r="527" ht="14.25" customHeight="1" x14ac:dyDescent="0.15"/>
    <row r="528" ht="14.25" customHeight="1" x14ac:dyDescent="0.15"/>
    <row r="529" ht="14.25" customHeight="1" x14ac:dyDescent="0.15"/>
    <row r="530" ht="14.25" customHeight="1" x14ac:dyDescent="0.15"/>
    <row r="531" ht="14.25" customHeight="1" x14ac:dyDescent="0.15"/>
    <row r="532" ht="14.25" customHeight="1" x14ac:dyDescent="0.15"/>
    <row r="533" ht="14.25" customHeight="1" x14ac:dyDescent="0.15"/>
    <row r="534" ht="14.25" customHeight="1" x14ac:dyDescent="0.15"/>
    <row r="535" ht="14.25" customHeight="1" x14ac:dyDescent="0.15"/>
    <row r="536" ht="14.25" customHeight="1" x14ac:dyDescent="0.15"/>
    <row r="537" ht="14.25" customHeight="1" x14ac:dyDescent="0.15"/>
    <row r="538" ht="14.25" customHeight="1" x14ac:dyDescent="0.15"/>
    <row r="539" ht="14.25" customHeight="1" x14ac:dyDescent="0.15"/>
    <row r="540" ht="14.25" customHeight="1" x14ac:dyDescent="0.15"/>
    <row r="541" ht="14.25" customHeight="1" x14ac:dyDescent="0.15"/>
    <row r="542" ht="14.25" customHeight="1" x14ac:dyDescent="0.15"/>
    <row r="543" ht="14.25" customHeight="1" x14ac:dyDescent="0.15"/>
    <row r="544" ht="14.25" customHeight="1" x14ac:dyDescent="0.15"/>
    <row r="545" ht="14.25" customHeight="1" x14ac:dyDescent="0.15"/>
    <row r="546" ht="14.25" customHeight="1" x14ac:dyDescent="0.15"/>
    <row r="547" ht="14.25" customHeight="1" x14ac:dyDescent="0.15"/>
    <row r="548" ht="14.25" customHeight="1" x14ac:dyDescent="0.15"/>
    <row r="549" ht="14.25" customHeight="1" x14ac:dyDescent="0.15"/>
    <row r="550" ht="14.25" customHeight="1" x14ac:dyDescent="0.15"/>
    <row r="551" ht="14.25" customHeight="1" x14ac:dyDescent="0.15"/>
    <row r="552" ht="14.25" customHeight="1" x14ac:dyDescent="0.15"/>
    <row r="553" ht="14.25" customHeight="1" x14ac:dyDescent="0.15"/>
    <row r="554" ht="14.25" customHeight="1" x14ac:dyDescent="0.15"/>
    <row r="555" ht="14.25" customHeight="1" x14ac:dyDescent="0.15"/>
    <row r="556" ht="14.25" customHeight="1" x14ac:dyDescent="0.15"/>
    <row r="557" ht="14.25" customHeight="1" x14ac:dyDescent="0.15"/>
    <row r="558" ht="14.25" customHeight="1" x14ac:dyDescent="0.15"/>
    <row r="559" ht="14.25" customHeight="1" x14ac:dyDescent="0.15"/>
    <row r="560" ht="14.25" customHeight="1" x14ac:dyDescent="0.15"/>
    <row r="561" ht="14.25" customHeight="1" x14ac:dyDescent="0.15"/>
    <row r="562" ht="14.25" customHeight="1" x14ac:dyDescent="0.15"/>
    <row r="563" ht="14.25" customHeight="1" x14ac:dyDescent="0.15"/>
    <row r="564" ht="14.25" customHeight="1" x14ac:dyDescent="0.15"/>
    <row r="565" ht="14.25" customHeight="1" x14ac:dyDescent="0.15"/>
    <row r="566" ht="14.25" customHeight="1" x14ac:dyDescent="0.15"/>
    <row r="567" ht="14.25" customHeight="1" x14ac:dyDescent="0.15"/>
    <row r="568" ht="14.25" customHeight="1" x14ac:dyDescent="0.15"/>
    <row r="569" ht="14.25" customHeight="1" x14ac:dyDescent="0.15"/>
    <row r="570" ht="14.25" customHeight="1" x14ac:dyDescent="0.15"/>
    <row r="571" ht="14.25" customHeight="1" x14ac:dyDescent="0.15"/>
    <row r="572" ht="14.25" customHeight="1" x14ac:dyDescent="0.15"/>
    <row r="573" ht="14.25" customHeight="1" x14ac:dyDescent="0.15"/>
    <row r="574" ht="14.25" customHeight="1" x14ac:dyDescent="0.15"/>
    <row r="575" ht="14.25" customHeight="1" x14ac:dyDescent="0.15"/>
    <row r="576" ht="14.25" customHeight="1" x14ac:dyDescent="0.15"/>
    <row r="577" ht="14.25" customHeight="1" x14ac:dyDescent="0.15"/>
    <row r="578" ht="14.25" customHeight="1" x14ac:dyDescent="0.15"/>
    <row r="579" ht="14.25" customHeight="1" x14ac:dyDescent="0.15"/>
    <row r="580" ht="14.25" customHeight="1" x14ac:dyDescent="0.15"/>
    <row r="581" ht="14.25" customHeight="1" x14ac:dyDescent="0.15"/>
    <row r="582" ht="14.25" customHeight="1" x14ac:dyDescent="0.15"/>
    <row r="583" ht="14.25" customHeight="1" x14ac:dyDescent="0.15"/>
    <row r="584" ht="14.25" customHeight="1" x14ac:dyDescent="0.15"/>
    <row r="585" ht="14.25" customHeight="1" x14ac:dyDescent="0.15"/>
    <row r="586" ht="14.25" customHeight="1" x14ac:dyDescent="0.15"/>
    <row r="587" ht="14.25" customHeight="1" x14ac:dyDescent="0.15"/>
    <row r="588" ht="14.25" customHeight="1" x14ac:dyDescent="0.15"/>
    <row r="589" ht="14.25" customHeight="1" x14ac:dyDescent="0.15"/>
    <row r="590" ht="14.25" customHeight="1" x14ac:dyDescent="0.15"/>
    <row r="591" ht="14.25" customHeight="1" x14ac:dyDescent="0.15"/>
    <row r="592" ht="14.25" customHeight="1" x14ac:dyDescent="0.15"/>
    <row r="593" ht="14.25" customHeight="1" x14ac:dyDescent="0.15"/>
    <row r="594" ht="14.25" customHeight="1" x14ac:dyDescent="0.15"/>
    <row r="595" ht="14.25" customHeight="1" x14ac:dyDescent="0.15"/>
    <row r="596" ht="14.25" customHeight="1" x14ac:dyDescent="0.15"/>
    <row r="597" ht="14.25" customHeight="1" x14ac:dyDescent="0.15"/>
    <row r="598" ht="14.25" customHeight="1" x14ac:dyDescent="0.15"/>
    <row r="599" ht="14.25" customHeight="1" x14ac:dyDescent="0.15"/>
    <row r="600" ht="14.25" customHeight="1" x14ac:dyDescent="0.15"/>
    <row r="601" ht="14.25" customHeight="1" x14ac:dyDescent="0.15"/>
    <row r="602" ht="14.25" customHeight="1" x14ac:dyDescent="0.15"/>
    <row r="603" ht="14.25" customHeight="1" x14ac:dyDescent="0.15"/>
    <row r="604" ht="14.25" customHeight="1" x14ac:dyDescent="0.15"/>
    <row r="605" ht="14.25" customHeight="1" x14ac:dyDescent="0.15"/>
    <row r="606" ht="14.25" customHeight="1" x14ac:dyDescent="0.15"/>
    <row r="607" ht="14.25" customHeight="1" x14ac:dyDescent="0.15"/>
    <row r="608" ht="14.25" customHeight="1" x14ac:dyDescent="0.15"/>
    <row r="609" ht="14.25" customHeight="1" x14ac:dyDescent="0.15"/>
    <row r="610" ht="14.25" customHeight="1" x14ac:dyDescent="0.15"/>
    <row r="611" ht="14.25" customHeight="1" x14ac:dyDescent="0.15"/>
    <row r="612" ht="14.25" customHeight="1" x14ac:dyDescent="0.15"/>
    <row r="613" ht="14.25" customHeight="1" x14ac:dyDescent="0.15"/>
    <row r="614" ht="14.25" customHeight="1" x14ac:dyDescent="0.15"/>
    <row r="615" ht="14.25" customHeight="1" x14ac:dyDescent="0.15"/>
    <row r="616" ht="14.25" customHeight="1" x14ac:dyDescent="0.15"/>
    <row r="617" ht="14.25" customHeight="1" x14ac:dyDescent="0.15"/>
    <row r="618" ht="14.25" customHeight="1" x14ac:dyDescent="0.15"/>
    <row r="619" ht="14.25" customHeight="1" x14ac:dyDescent="0.15"/>
    <row r="620" ht="14.25" customHeight="1" x14ac:dyDescent="0.15"/>
    <row r="621" ht="14.25" customHeight="1" x14ac:dyDescent="0.15"/>
    <row r="622" ht="14.25" customHeight="1" x14ac:dyDescent="0.15"/>
    <row r="623" ht="14.25" customHeight="1" x14ac:dyDescent="0.15"/>
    <row r="624" ht="14.25" customHeight="1" x14ac:dyDescent="0.15"/>
    <row r="625" ht="14.25" customHeight="1" x14ac:dyDescent="0.15"/>
    <row r="626" ht="14.25" customHeight="1" x14ac:dyDescent="0.15"/>
    <row r="627" ht="14.25" customHeight="1" x14ac:dyDescent="0.15"/>
    <row r="628" ht="14.25" customHeight="1" x14ac:dyDescent="0.15"/>
    <row r="629" ht="14.25" customHeight="1" x14ac:dyDescent="0.15"/>
    <row r="630" ht="14.25" customHeight="1" x14ac:dyDescent="0.15"/>
    <row r="631" ht="14.25" customHeight="1" x14ac:dyDescent="0.15"/>
    <row r="632" ht="14.25" customHeight="1" x14ac:dyDescent="0.15"/>
    <row r="633" ht="14.25" customHeight="1" x14ac:dyDescent="0.15"/>
    <row r="634" ht="14.25" customHeight="1" x14ac:dyDescent="0.15"/>
    <row r="635" ht="14.25" customHeight="1" x14ac:dyDescent="0.15"/>
    <row r="636" ht="14.25" customHeight="1" x14ac:dyDescent="0.15"/>
    <row r="637" ht="14.25" customHeight="1" x14ac:dyDescent="0.15"/>
    <row r="638" ht="14.25" customHeight="1" x14ac:dyDescent="0.15"/>
    <row r="639" ht="14.25" customHeight="1" x14ac:dyDescent="0.15"/>
    <row r="640" ht="14.25" customHeight="1" x14ac:dyDescent="0.15"/>
    <row r="641" ht="14.25" customHeight="1" x14ac:dyDescent="0.15"/>
    <row r="642" ht="14.25" customHeight="1" x14ac:dyDescent="0.15"/>
    <row r="643" ht="14.25" customHeight="1" x14ac:dyDescent="0.15"/>
    <row r="644" ht="14.25" customHeight="1" x14ac:dyDescent="0.15"/>
    <row r="645" ht="14.25" customHeight="1" x14ac:dyDescent="0.15"/>
    <row r="646" ht="14.25" customHeight="1" x14ac:dyDescent="0.15"/>
    <row r="647" ht="14.25" customHeight="1" x14ac:dyDescent="0.15"/>
    <row r="648" ht="14.25" customHeight="1" x14ac:dyDescent="0.15"/>
    <row r="649" ht="14.25" customHeight="1" x14ac:dyDescent="0.15"/>
    <row r="650" ht="14.25" customHeight="1" x14ac:dyDescent="0.15"/>
    <row r="651" ht="14.25" customHeight="1" x14ac:dyDescent="0.15"/>
    <row r="652" ht="14.25" customHeight="1" x14ac:dyDescent="0.15"/>
    <row r="653" ht="14.25" customHeight="1" x14ac:dyDescent="0.15"/>
    <row r="654" ht="14.25" customHeight="1" x14ac:dyDescent="0.15"/>
    <row r="655" ht="14.25" customHeight="1" x14ac:dyDescent="0.15"/>
    <row r="656" ht="14.25" customHeight="1" x14ac:dyDescent="0.15"/>
    <row r="657" ht="14.25" customHeight="1" x14ac:dyDescent="0.15"/>
    <row r="658" ht="14.25" customHeight="1" x14ac:dyDescent="0.15"/>
    <row r="659" ht="14.25" customHeight="1" x14ac:dyDescent="0.15"/>
    <row r="660" ht="14.25" customHeight="1" x14ac:dyDescent="0.15"/>
    <row r="661" ht="14.25" customHeight="1" x14ac:dyDescent="0.15"/>
    <row r="662" ht="14.25" customHeight="1" x14ac:dyDescent="0.15"/>
    <row r="663" ht="14.25" customHeight="1" x14ac:dyDescent="0.15"/>
    <row r="664" ht="14.25" customHeight="1" x14ac:dyDescent="0.15"/>
    <row r="665" ht="14.25" customHeight="1" x14ac:dyDescent="0.15"/>
    <row r="666" ht="14.25" customHeight="1" x14ac:dyDescent="0.15"/>
    <row r="667" ht="14.25" customHeight="1" x14ac:dyDescent="0.15"/>
    <row r="668" ht="14.25" customHeight="1" x14ac:dyDescent="0.15"/>
    <row r="669" ht="14.25" customHeight="1" x14ac:dyDescent="0.15"/>
    <row r="670" ht="14.25" customHeight="1" x14ac:dyDescent="0.15"/>
    <row r="671" ht="14.25" customHeight="1" x14ac:dyDescent="0.15"/>
    <row r="672" ht="14.25" customHeight="1" x14ac:dyDescent="0.15"/>
    <row r="673" ht="14.25" customHeight="1" x14ac:dyDescent="0.15"/>
    <row r="674" ht="14.25" customHeight="1" x14ac:dyDescent="0.15"/>
    <row r="675" ht="14.25" customHeight="1" x14ac:dyDescent="0.15"/>
    <row r="676" ht="14.25" customHeight="1" x14ac:dyDescent="0.15"/>
    <row r="677" ht="14.25" customHeight="1" x14ac:dyDescent="0.15"/>
    <row r="678" ht="14.25" customHeight="1" x14ac:dyDescent="0.15"/>
    <row r="679" ht="14.25" customHeight="1" x14ac:dyDescent="0.15"/>
    <row r="680" ht="14.25" customHeight="1" x14ac:dyDescent="0.15"/>
    <row r="681" ht="14.25" customHeight="1" x14ac:dyDescent="0.15"/>
    <row r="682" ht="14.25" customHeight="1" x14ac:dyDescent="0.15"/>
    <row r="683" ht="14.25" customHeight="1" x14ac:dyDescent="0.15"/>
    <row r="684" ht="14.25" customHeight="1" x14ac:dyDescent="0.15"/>
    <row r="685" ht="14.25" customHeight="1" x14ac:dyDescent="0.15"/>
    <row r="686" ht="14.25" customHeight="1" x14ac:dyDescent="0.15"/>
    <row r="687" ht="14.25" customHeight="1" x14ac:dyDescent="0.15"/>
    <row r="688" ht="14.25" customHeight="1" x14ac:dyDescent="0.15"/>
    <row r="689" ht="14.25" customHeight="1" x14ac:dyDescent="0.15"/>
    <row r="690" ht="14.25" customHeight="1" x14ac:dyDescent="0.15"/>
    <row r="691" ht="14.25" customHeight="1" x14ac:dyDescent="0.15"/>
    <row r="692" ht="14.25" customHeight="1" x14ac:dyDescent="0.15"/>
    <row r="693" ht="14.25" customHeight="1" x14ac:dyDescent="0.15"/>
    <row r="694" ht="14.25" customHeight="1" x14ac:dyDescent="0.15"/>
    <row r="695" ht="14.25" customHeight="1" x14ac:dyDescent="0.15"/>
    <row r="696" ht="14.25" customHeight="1" x14ac:dyDescent="0.15"/>
    <row r="697" ht="14.25" customHeight="1" x14ac:dyDescent="0.15"/>
    <row r="698" ht="14.25" customHeight="1" x14ac:dyDescent="0.15"/>
    <row r="699" ht="14.25" customHeight="1" x14ac:dyDescent="0.15"/>
    <row r="700" ht="14.25" customHeight="1" x14ac:dyDescent="0.15"/>
    <row r="701" ht="14.25" customHeight="1" x14ac:dyDescent="0.15"/>
    <row r="702" ht="14.25" customHeight="1" x14ac:dyDescent="0.15"/>
    <row r="703" ht="14.25" customHeight="1" x14ac:dyDescent="0.15"/>
    <row r="704" ht="14.25" customHeight="1" x14ac:dyDescent="0.15"/>
    <row r="705" ht="14.25" customHeight="1" x14ac:dyDescent="0.15"/>
    <row r="706" ht="14.25" customHeight="1" x14ac:dyDescent="0.15"/>
    <row r="707" ht="14.25" customHeight="1" x14ac:dyDescent="0.15"/>
    <row r="708" ht="14.25" customHeight="1" x14ac:dyDescent="0.15"/>
    <row r="709" ht="14.25" customHeight="1" x14ac:dyDescent="0.15"/>
    <row r="710" ht="14.25" customHeight="1" x14ac:dyDescent="0.15"/>
    <row r="711" ht="14.25" customHeight="1" x14ac:dyDescent="0.15"/>
    <row r="712" ht="14.25" customHeight="1" x14ac:dyDescent="0.15"/>
    <row r="713" ht="14.25" customHeight="1" x14ac:dyDescent="0.15"/>
    <row r="714" ht="14.25" customHeight="1" x14ac:dyDescent="0.15"/>
    <row r="715" ht="14.25" customHeight="1" x14ac:dyDescent="0.15"/>
    <row r="716" ht="14.25" customHeight="1" x14ac:dyDescent="0.15"/>
    <row r="717" ht="14.25" customHeight="1" x14ac:dyDescent="0.15"/>
    <row r="718" ht="14.25" customHeight="1" x14ac:dyDescent="0.15"/>
    <row r="719" ht="14.25" customHeight="1" x14ac:dyDescent="0.15"/>
    <row r="720" ht="14.25" customHeight="1" x14ac:dyDescent="0.15"/>
    <row r="721" ht="14.25" customHeight="1" x14ac:dyDescent="0.15"/>
    <row r="722" ht="14.25" customHeight="1" x14ac:dyDescent="0.15"/>
    <row r="723" ht="14.25" customHeight="1" x14ac:dyDescent="0.15"/>
    <row r="724" ht="14.25" customHeight="1" x14ac:dyDescent="0.15"/>
    <row r="725" ht="14.25" customHeight="1" x14ac:dyDescent="0.15"/>
    <row r="726" ht="14.25" customHeight="1" x14ac:dyDescent="0.15"/>
    <row r="727" ht="14.25" customHeight="1" x14ac:dyDescent="0.15"/>
    <row r="728" ht="14.25" customHeight="1" x14ac:dyDescent="0.15"/>
    <row r="729" ht="14.25" customHeight="1" x14ac:dyDescent="0.15"/>
    <row r="730" ht="14.25" customHeight="1" x14ac:dyDescent="0.15"/>
    <row r="731" ht="14.25" customHeight="1" x14ac:dyDescent="0.15"/>
    <row r="732" ht="14.25" customHeight="1" x14ac:dyDescent="0.15"/>
    <row r="733" ht="14.25" customHeight="1" x14ac:dyDescent="0.15"/>
    <row r="734" ht="14.25" customHeight="1" x14ac:dyDescent="0.15"/>
    <row r="735" ht="14.25" customHeight="1" x14ac:dyDescent="0.15"/>
    <row r="736" ht="14.25" customHeight="1" x14ac:dyDescent="0.15"/>
    <row r="737" ht="14.25" customHeight="1" x14ac:dyDescent="0.15"/>
    <row r="738" ht="14.25" customHeight="1" x14ac:dyDescent="0.15"/>
    <row r="739" ht="14.25" customHeight="1" x14ac:dyDescent="0.15"/>
    <row r="740" ht="14.25" customHeight="1" x14ac:dyDescent="0.15"/>
    <row r="741" ht="14.25" customHeight="1" x14ac:dyDescent="0.15"/>
    <row r="742" ht="14.25" customHeight="1" x14ac:dyDescent="0.15"/>
    <row r="743" ht="14.25" customHeight="1" x14ac:dyDescent="0.15"/>
    <row r="744" ht="14.25" customHeight="1" x14ac:dyDescent="0.15"/>
    <row r="745" ht="14.25" customHeight="1" x14ac:dyDescent="0.15"/>
    <row r="746" ht="14.25" customHeight="1" x14ac:dyDescent="0.15"/>
    <row r="747" ht="14.25" customHeight="1" x14ac:dyDescent="0.15"/>
    <row r="748" ht="14.25" customHeight="1" x14ac:dyDescent="0.15"/>
    <row r="749" ht="14.25" customHeight="1" x14ac:dyDescent="0.15"/>
    <row r="750" ht="14.25" customHeight="1" x14ac:dyDescent="0.15"/>
    <row r="751" ht="14.25" customHeight="1" x14ac:dyDescent="0.15"/>
    <row r="752" ht="14.25" customHeight="1" x14ac:dyDescent="0.15"/>
    <row r="753" ht="14.25" customHeight="1" x14ac:dyDescent="0.15"/>
    <row r="754" ht="14.25" customHeight="1" x14ac:dyDescent="0.15"/>
    <row r="755" ht="14.25" customHeight="1" x14ac:dyDescent="0.15"/>
    <row r="756" ht="14.25" customHeight="1" x14ac:dyDescent="0.15"/>
    <row r="757" ht="14.25" customHeight="1" x14ac:dyDescent="0.15"/>
    <row r="758" ht="14.25" customHeight="1" x14ac:dyDescent="0.15"/>
    <row r="759" ht="14.25" customHeight="1" x14ac:dyDescent="0.15"/>
    <row r="760" ht="14.25" customHeight="1" x14ac:dyDescent="0.15"/>
    <row r="761" ht="14.25" customHeight="1" x14ac:dyDescent="0.15"/>
    <row r="762" ht="14.25" customHeight="1" x14ac:dyDescent="0.15"/>
    <row r="763" ht="14.25" customHeight="1" x14ac:dyDescent="0.15"/>
    <row r="764" ht="14.25" customHeight="1" x14ac:dyDescent="0.15"/>
    <row r="765" ht="14.25" customHeight="1" x14ac:dyDescent="0.15"/>
    <row r="766" ht="14.25" customHeight="1" x14ac:dyDescent="0.15"/>
    <row r="767" ht="14.25" customHeight="1" x14ac:dyDescent="0.15"/>
    <row r="768" ht="14.25" customHeight="1" x14ac:dyDescent="0.15"/>
    <row r="769" ht="14.25" customHeight="1" x14ac:dyDescent="0.15"/>
    <row r="770" ht="14.25" customHeight="1" x14ac:dyDescent="0.15"/>
    <row r="771" ht="14.25" customHeight="1" x14ac:dyDescent="0.15"/>
    <row r="772" ht="14.25" customHeight="1" x14ac:dyDescent="0.15"/>
    <row r="773" ht="14.25" customHeight="1" x14ac:dyDescent="0.15"/>
    <row r="774" ht="14.25" customHeight="1" x14ac:dyDescent="0.15"/>
    <row r="775" ht="14.25" customHeight="1" x14ac:dyDescent="0.15"/>
    <row r="776" ht="14.25" customHeight="1" x14ac:dyDescent="0.15"/>
    <row r="777" ht="14.25" customHeight="1" x14ac:dyDescent="0.15"/>
    <row r="778" ht="14.25" customHeight="1" x14ac:dyDescent="0.15"/>
    <row r="779" ht="14.25" customHeight="1" x14ac:dyDescent="0.15"/>
    <row r="780" ht="14.25" customHeight="1" x14ac:dyDescent="0.15"/>
    <row r="781" ht="14.25" customHeight="1" x14ac:dyDescent="0.15"/>
    <row r="782" ht="14.25" customHeight="1" x14ac:dyDescent="0.15"/>
    <row r="783" ht="14.25" customHeight="1" x14ac:dyDescent="0.15"/>
    <row r="784" ht="14.25" customHeight="1" x14ac:dyDescent="0.15"/>
    <row r="785" ht="14.25" customHeight="1" x14ac:dyDescent="0.15"/>
    <row r="786" ht="14.25" customHeight="1" x14ac:dyDescent="0.15"/>
    <row r="787" ht="14.25" customHeight="1" x14ac:dyDescent="0.15"/>
    <row r="788" ht="14.25" customHeight="1" x14ac:dyDescent="0.15"/>
    <row r="789" ht="14.25" customHeight="1" x14ac:dyDescent="0.15"/>
    <row r="790" ht="14.25" customHeight="1" x14ac:dyDescent="0.15"/>
    <row r="791" ht="14.25" customHeight="1" x14ac:dyDescent="0.15"/>
    <row r="792" ht="14.25" customHeight="1" x14ac:dyDescent="0.15"/>
    <row r="793" ht="14.25" customHeight="1" x14ac:dyDescent="0.15"/>
    <row r="794" ht="14.25" customHeight="1" x14ac:dyDescent="0.15"/>
    <row r="795" ht="14.25" customHeight="1" x14ac:dyDescent="0.15"/>
    <row r="796" ht="14.25" customHeight="1" x14ac:dyDescent="0.15"/>
    <row r="797" ht="14.25" customHeight="1" x14ac:dyDescent="0.15"/>
    <row r="798" ht="14.25" customHeight="1" x14ac:dyDescent="0.15"/>
    <row r="799" ht="14.25" customHeight="1" x14ac:dyDescent="0.15"/>
    <row r="800" ht="14.25" customHeight="1" x14ac:dyDescent="0.15"/>
    <row r="801" ht="14.25" customHeight="1" x14ac:dyDescent="0.15"/>
    <row r="802" ht="14.25" customHeight="1" x14ac:dyDescent="0.15"/>
    <row r="803" ht="14.25" customHeight="1" x14ac:dyDescent="0.15"/>
    <row r="804" ht="14.25" customHeight="1" x14ac:dyDescent="0.15"/>
    <row r="805" ht="14.25" customHeight="1" x14ac:dyDescent="0.15"/>
    <row r="806" ht="14.25" customHeight="1" x14ac:dyDescent="0.15"/>
    <row r="807" ht="14.25" customHeight="1" x14ac:dyDescent="0.15"/>
    <row r="808" ht="14.25" customHeight="1" x14ac:dyDescent="0.15"/>
    <row r="809" ht="14.25" customHeight="1" x14ac:dyDescent="0.15"/>
    <row r="810" ht="14.25" customHeight="1" x14ac:dyDescent="0.15"/>
    <row r="811" ht="14.25" customHeight="1" x14ac:dyDescent="0.15"/>
    <row r="812" ht="14.25" customHeight="1" x14ac:dyDescent="0.15"/>
    <row r="813" ht="14.25" customHeight="1" x14ac:dyDescent="0.15"/>
    <row r="814" ht="14.25" customHeight="1" x14ac:dyDescent="0.15"/>
    <row r="815" ht="14.25" customHeight="1" x14ac:dyDescent="0.15"/>
    <row r="816" ht="14.25" customHeight="1" x14ac:dyDescent="0.15"/>
    <row r="817" ht="14.25" customHeight="1" x14ac:dyDescent="0.15"/>
    <row r="818" ht="14.25" customHeight="1" x14ac:dyDescent="0.15"/>
    <row r="819" ht="14.25" customHeight="1" x14ac:dyDescent="0.15"/>
    <row r="820" ht="14.25" customHeight="1" x14ac:dyDescent="0.15"/>
    <row r="821" ht="14.25" customHeight="1" x14ac:dyDescent="0.15"/>
    <row r="822" ht="14.25" customHeight="1" x14ac:dyDescent="0.15"/>
    <row r="823" ht="14.25" customHeight="1" x14ac:dyDescent="0.15"/>
    <row r="824" ht="14.25" customHeight="1" x14ac:dyDescent="0.15"/>
    <row r="825" ht="14.25" customHeight="1" x14ac:dyDescent="0.15"/>
    <row r="826" ht="14.25" customHeight="1" x14ac:dyDescent="0.15"/>
    <row r="827" ht="14.25" customHeight="1" x14ac:dyDescent="0.15"/>
    <row r="828" ht="14.25" customHeight="1" x14ac:dyDescent="0.15"/>
    <row r="829" ht="14.25" customHeight="1" x14ac:dyDescent="0.15"/>
    <row r="830" ht="14.25" customHeight="1" x14ac:dyDescent="0.15"/>
    <row r="831" ht="14.25" customHeight="1" x14ac:dyDescent="0.15"/>
    <row r="832" ht="14.25" customHeight="1" x14ac:dyDescent="0.15"/>
    <row r="833" ht="14.25" customHeight="1" x14ac:dyDescent="0.15"/>
    <row r="834" ht="14.25" customHeight="1" x14ac:dyDescent="0.15"/>
    <row r="835" ht="14.25" customHeight="1" x14ac:dyDescent="0.15"/>
    <row r="836" ht="14.25" customHeight="1" x14ac:dyDescent="0.15"/>
    <row r="837" ht="14.25" customHeight="1" x14ac:dyDescent="0.15"/>
    <row r="838" ht="14.25" customHeight="1" x14ac:dyDescent="0.15"/>
    <row r="839" ht="14.25" customHeight="1" x14ac:dyDescent="0.15"/>
    <row r="840" ht="14.25" customHeight="1" x14ac:dyDescent="0.15"/>
    <row r="841" ht="14.25" customHeight="1" x14ac:dyDescent="0.15"/>
    <row r="842" ht="14.25" customHeight="1" x14ac:dyDescent="0.15"/>
    <row r="843" ht="14.25" customHeight="1" x14ac:dyDescent="0.15"/>
    <row r="844" ht="14.25" customHeight="1" x14ac:dyDescent="0.15"/>
    <row r="845" ht="14.25" customHeight="1" x14ac:dyDescent="0.15"/>
    <row r="846" ht="14.25" customHeight="1" x14ac:dyDescent="0.15"/>
    <row r="847" ht="14.25" customHeight="1" x14ac:dyDescent="0.15"/>
    <row r="848" ht="14.25" customHeight="1" x14ac:dyDescent="0.15"/>
    <row r="849" ht="14.25" customHeight="1" x14ac:dyDescent="0.15"/>
    <row r="850" ht="14.25" customHeight="1" x14ac:dyDescent="0.15"/>
    <row r="851" ht="14.25" customHeight="1" x14ac:dyDescent="0.15"/>
    <row r="852" ht="14.25" customHeight="1" x14ac:dyDescent="0.15"/>
    <row r="853" ht="14.25" customHeight="1" x14ac:dyDescent="0.15"/>
    <row r="854" ht="14.25" customHeight="1" x14ac:dyDescent="0.15"/>
    <row r="855" ht="14.25" customHeight="1" x14ac:dyDescent="0.15"/>
    <row r="856" ht="14.25" customHeight="1" x14ac:dyDescent="0.15"/>
    <row r="857" ht="14.25" customHeight="1" x14ac:dyDescent="0.15"/>
    <row r="858" ht="14.25" customHeight="1" x14ac:dyDescent="0.15"/>
    <row r="859" ht="14.25" customHeight="1" x14ac:dyDescent="0.15"/>
    <row r="860" ht="14.25" customHeight="1" x14ac:dyDescent="0.15"/>
    <row r="861" ht="14.25" customHeight="1" x14ac:dyDescent="0.15"/>
    <row r="862" ht="14.25" customHeight="1" x14ac:dyDescent="0.15"/>
    <row r="863" ht="14.25" customHeight="1" x14ac:dyDescent="0.15"/>
    <row r="864" ht="14.25" customHeight="1" x14ac:dyDescent="0.15"/>
    <row r="865" ht="14.25" customHeight="1" x14ac:dyDescent="0.15"/>
    <row r="866" ht="14.25" customHeight="1" x14ac:dyDescent="0.15"/>
    <row r="867" ht="14.25" customHeight="1" x14ac:dyDescent="0.15"/>
    <row r="868" ht="14.25" customHeight="1" x14ac:dyDescent="0.15"/>
    <row r="869" ht="14.25" customHeight="1" x14ac:dyDescent="0.15"/>
    <row r="870" ht="14.25" customHeight="1" x14ac:dyDescent="0.15"/>
    <row r="871" ht="14.25" customHeight="1" x14ac:dyDescent="0.15"/>
    <row r="872" ht="14.25" customHeight="1" x14ac:dyDescent="0.15"/>
    <row r="873" ht="14.25" customHeight="1" x14ac:dyDescent="0.15"/>
    <row r="874" ht="14.25" customHeight="1" x14ac:dyDescent="0.15"/>
    <row r="875" ht="14.25" customHeight="1" x14ac:dyDescent="0.15"/>
    <row r="876" ht="14.25" customHeight="1" x14ac:dyDescent="0.15"/>
    <row r="877" ht="14.25" customHeight="1" x14ac:dyDescent="0.15"/>
    <row r="878" ht="14.25" customHeight="1" x14ac:dyDescent="0.15"/>
    <row r="879" ht="14.25" customHeight="1" x14ac:dyDescent="0.15"/>
    <row r="880" ht="14.25" customHeight="1" x14ac:dyDescent="0.15"/>
    <row r="881" ht="14.25" customHeight="1" x14ac:dyDescent="0.15"/>
    <row r="882" ht="14.25" customHeight="1" x14ac:dyDescent="0.15"/>
    <row r="883" ht="14.25" customHeight="1" x14ac:dyDescent="0.15"/>
    <row r="884" ht="14.25" customHeight="1" x14ac:dyDescent="0.15"/>
    <row r="885" ht="14.25" customHeight="1" x14ac:dyDescent="0.15"/>
    <row r="886" ht="14.25" customHeight="1" x14ac:dyDescent="0.15"/>
    <row r="887" ht="14.25" customHeight="1" x14ac:dyDescent="0.15"/>
    <row r="888" ht="14.25" customHeight="1" x14ac:dyDescent="0.15"/>
    <row r="889" ht="14.25" customHeight="1" x14ac:dyDescent="0.15"/>
    <row r="890" ht="14.25" customHeight="1" x14ac:dyDescent="0.15"/>
    <row r="891" ht="14.25" customHeight="1" x14ac:dyDescent="0.15"/>
    <row r="892" ht="14.25" customHeight="1" x14ac:dyDescent="0.15"/>
    <row r="893" ht="14.25" customHeight="1" x14ac:dyDescent="0.15"/>
    <row r="894" ht="14.25" customHeight="1" x14ac:dyDescent="0.15"/>
    <row r="895" ht="14.25" customHeight="1" x14ac:dyDescent="0.15"/>
    <row r="896" ht="14.25" customHeight="1" x14ac:dyDescent="0.15"/>
    <row r="897" ht="14.25" customHeight="1" x14ac:dyDescent="0.15"/>
    <row r="898" ht="14.25" customHeight="1" x14ac:dyDescent="0.15"/>
    <row r="899" ht="14.25" customHeight="1" x14ac:dyDescent="0.15"/>
    <row r="900" ht="14.25" customHeight="1" x14ac:dyDescent="0.15"/>
    <row r="901" ht="14.25" customHeight="1" x14ac:dyDescent="0.15"/>
    <row r="902" ht="14.25" customHeight="1" x14ac:dyDescent="0.15"/>
    <row r="903" ht="14.25" customHeight="1" x14ac:dyDescent="0.15"/>
    <row r="904" ht="14.25" customHeight="1" x14ac:dyDescent="0.15"/>
    <row r="905" ht="14.25" customHeight="1" x14ac:dyDescent="0.15"/>
    <row r="906" ht="14.25" customHeight="1" x14ac:dyDescent="0.15"/>
    <row r="907" ht="14.25" customHeight="1" x14ac:dyDescent="0.15"/>
    <row r="908" ht="14.25" customHeight="1" x14ac:dyDescent="0.15"/>
    <row r="909" ht="14.25" customHeight="1" x14ac:dyDescent="0.15"/>
    <row r="910" ht="14.25" customHeight="1" x14ac:dyDescent="0.15"/>
    <row r="911" ht="14.25" customHeight="1" x14ac:dyDescent="0.15"/>
    <row r="912" ht="14.25" customHeight="1" x14ac:dyDescent="0.15"/>
    <row r="913" ht="14.25" customHeight="1" x14ac:dyDescent="0.15"/>
    <row r="914" ht="14.25" customHeight="1" x14ac:dyDescent="0.15"/>
    <row r="915" ht="14.25" customHeight="1" x14ac:dyDescent="0.15"/>
    <row r="916" ht="14.25" customHeight="1" x14ac:dyDescent="0.15"/>
    <row r="917" ht="14.25" customHeight="1" x14ac:dyDescent="0.15"/>
    <row r="918" ht="14.25" customHeight="1" x14ac:dyDescent="0.15"/>
    <row r="919" ht="14.25" customHeight="1" x14ac:dyDescent="0.15"/>
    <row r="920" ht="14.25" customHeight="1" x14ac:dyDescent="0.15"/>
    <row r="921" ht="14.25" customHeight="1" x14ac:dyDescent="0.15"/>
    <row r="922" ht="14.25" customHeight="1" x14ac:dyDescent="0.15"/>
    <row r="923" ht="14.25" customHeight="1" x14ac:dyDescent="0.15"/>
    <row r="924" ht="14.25" customHeight="1" x14ac:dyDescent="0.15"/>
    <row r="925" ht="14.25" customHeight="1" x14ac:dyDescent="0.15"/>
    <row r="926" ht="14.25" customHeight="1" x14ac:dyDescent="0.15"/>
    <row r="927" ht="14.25" customHeight="1" x14ac:dyDescent="0.15"/>
    <row r="928" ht="14.25" customHeight="1" x14ac:dyDescent="0.15"/>
    <row r="929" ht="14.25" customHeight="1" x14ac:dyDescent="0.15"/>
    <row r="930" ht="14.25" customHeight="1" x14ac:dyDescent="0.15"/>
    <row r="931" ht="14.25" customHeight="1" x14ac:dyDescent="0.15"/>
    <row r="932" ht="14.25" customHeight="1" x14ac:dyDescent="0.15"/>
    <row r="933" ht="14.25" customHeight="1" x14ac:dyDescent="0.15"/>
    <row r="934" ht="14.25" customHeight="1" x14ac:dyDescent="0.15"/>
    <row r="935" ht="14.25" customHeight="1" x14ac:dyDescent="0.15"/>
    <row r="936" ht="14.25" customHeight="1" x14ac:dyDescent="0.15"/>
    <row r="937" ht="14.25" customHeight="1" x14ac:dyDescent="0.15"/>
    <row r="938" ht="14.25" customHeight="1" x14ac:dyDescent="0.15"/>
    <row r="939" ht="14.25" customHeight="1" x14ac:dyDescent="0.15"/>
    <row r="940" ht="14.25" customHeight="1" x14ac:dyDescent="0.15"/>
    <row r="941" ht="14.25" customHeight="1" x14ac:dyDescent="0.15"/>
    <row r="942" ht="14.25" customHeight="1" x14ac:dyDescent="0.15"/>
    <row r="943" ht="14.25" customHeight="1" x14ac:dyDescent="0.15"/>
    <row r="944" ht="14.25" customHeight="1" x14ac:dyDescent="0.15"/>
    <row r="945" ht="14.25" customHeight="1" x14ac:dyDescent="0.15"/>
    <row r="946" ht="14.25" customHeight="1" x14ac:dyDescent="0.15"/>
    <row r="947" ht="14.25" customHeight="1" x14ac:dyDescent="0.15"/>
    <row r="948" ht="14.25" customHeight="1" x14ac:dyDescent="0.15"/>
    <row r="949" ht="14.25" customHeight="1" x14ac:dyDescent="0.15"/>
    <row r="950" ht="14.25" customHeight="1" x14ac:dyDescent="0.15"/>
    <row r="951" ht="14.25" customHeight="1" x14ac:dyDescent="0.15"/>
    <row r="952" ht="14.25" customHeight="1" x14ac:dyDescent="0.15"/>
    <row r="953" ht="14.25" customHeight="1" x14ac:dyDescent="0.15"/>
    <row r="954" ht="14.25" customHeight="1" x14ac:dyDescent="0.15"/>
    <row r="955" ht="14.25" customHeight="1" x14ac:dyDescent="0.15"/>
    <row r="956" ht="14.25" customHeight="1" x14ac:dyDescent="0.15"/>
    <row r="957" ht="14.25" customHeight="1" x14ac:dyDescent="0.15"/>
    <row r="958" ht="14.25" customHeight="1" x14ac:dyDescent="0.15"/>
    <row r="959" ht="14.25" customHeight="1" x14ac:dyDescent="0.15"/>
    <row r="960" ht="14.25" customHeight="1" x14ac:dyDescent="0.15"/>
    <row r="961" ht="14.25" customHeight="1" x14ac:dyDescent="0.15"/>
    <row r="962" ht="14.25" customHeight="1" x14ac:dyDescent="0.15"/>
    <row r="963" ht="14.25" customHeight="1" x14ac:dyDescent="0.15"/>
    <row r="964" ht="14.25" customHeight="1" x14ac:dyDescent="0.15"/>
    <row r="965" ht="14.25" customHeight="1" x14ac:dyDescent="0.15"/>
    <row r="966" ht="14.25" customHeight="1" x14ac:dyDescent="0.15"/>
    <row r="967" ht="14.25" customHeight="1" x14ac:dyDescent="0.15"/>
    <row r="968" ht="14.25" customHeight="1" x14ac:dyDescent="0.15"/>
    <row r="969" ht="14.25" customHeight="1" x14ac:dyDescent="0.15"/>
    <row r="970" ht="14.25" customHeight="1" x14ac:dyDescent="0.15"/>
    <row r="971" ht="14.25" customHeight="1" x14ac:dyDescent="0.15"/>
    <row r="972" ht="14.25" customHeight="1" x14ac:dyDescent="0.15"/>
    <row r="973" ht="14.25" customHeight="1" x14ac:dyDescent="0.15"/>
    <row r="974" ht="14.25" customHeight="1" x14ac:dyDescent="0.15"/>
    <row r="975" ht="14.25" customHeight="1" x14ac:dyDescent="0.15"/>
    <row r="976" ht="14.25" customHeight="1" x14ac:dyDescent="0.15"/>
    <row r="977" ht="14.25" customHeight="1" x14ac:dyDescent="0.15"/>
    <row r="978" ht="14.25" customHeight="1" x14ac:dyDescent="0.15"/>
    <row r="979" ht="14.25" customHeight="1" x14ac:dyDescent="0.15"/>
    <row r="980" ht="14.25" customHeight="1" x14ac:dyDescent="0.15"/>
    <row r="981" ht="14.25" customHeight="1" x14ac:dyDescent="0.15"/>
    <row r="982" ht="14.25" customHeight="1" x14ac:dyDescent="0.15"/>
    <row r="983" ht="14.25" customHeight="1" x14ac:dyDescent="0.15"/>
    <row r="984" ht="14.25" customHeight="1" x14ac:dyDescent="0.15"/>
    <row r="985" ht="14.25" customHeight="1" x14ac:dyDescent="0.15"/>
    <row r="986" ht="14.25" customHeight="1" x14ac:dyDescent="0.15"/>
    <row r="987" ht="14.25" customHeight="1" x14ac:dyDescent="0.15"/>
    <row r="988" ht="14.25" customHeight="1" x14ac:dyDescent="0.15"/>
    <row r="989" ht="14.25" customHeight="1" x14ac:dyDescent="0.15"/>
    <row r="990" ht="14.25" customHeight="1" x14ac:dyDescent="0.15"/>
    <row r="991" ht="14.25" customHeight="1" x14ac:dyDescent="0.15"/>
    <row r="992" ht="14.25" customHeight="1" x14ac:dyDescent="0.15"/>
    <row r="993" ht="14.25" customHeight="1" x14ac:dyDescent="0.15"/>
    <row r="994" ht="14.25" customHeight="1" x14ac:dyDescent="0.15"/>
    <row r="995" ht="14.25" customHeight="1" x14ac:dyDescent="0.15"/>
    <row r="996" ht="14.25" customHeight="1" x14ac:dyDescent="0.15"/>
    <row r="997" ht="14.25" customHeight="1" x14ac:dyDescent="0.15"/>
    <row r="998" ht="14.25" customHeight="1" x14ac:dyDescent="0.15"/>
    <row r="999" ht="14.25" customHeight="1" x14ac:dyDescent="0.15"/>
    <row r="1000" ht="14.25" customHeight="1" x14ac:dyDescent="0.15"/>
  </sheetData>
  <mergeCells count="103">
    <mergeCell ref="B29:C29"/>
    <mergeCell ref="D29:E29"/>
    <mergeCell ref="F29:G29"/>
    <mergeCell ref="H29:I29"/>
    <mergeCell ref="D30:E30"/>
    <mergeCell ref="F30:G30"/>
    <mergeCell ref="H30:I30"/>
    <mergeCell ref="B30:C30"/>
    <mergeCell ref="B31:C31"/>
    <mergeCell ref="D31:E31"/>
    <mergeCell ref="F31:G31"/>
    <mergeCell ref="H31:I31"/>
    <mergeCell ref="B32:C32"/>
    <mergeCell ref="D32:E32"/>
    <mergeCell ref="C2:G2"/>
    <mergeCell ref="B16:L18"/>
    <mergeCell ref="B19:C19"/>
    <mergeCell ref="D19:E19"/>
    <mergeCell ref="F19:L19"/>
    <mergeCell ref="D21:E21"/>
    <mergeCell ref="F21:L21"/>
    <mergeCell ref="F22:L22"/>
    <mergeCell ref="B21:C21"/>
    <mergeCell ref="B22:C22"/>
    <mergeCell ref="D22:E22"/>
    <mergeCell ref="B24:C24"/>
    <mergeCell ref="D24:E24"/>
    <mergeCell ref="F24:G24"/>
    <mergeCell ref="H24:I24"/>
    <mergeCell ref="B25:C25"/>
    <mergeCell ref="D25:E25"/>
    <mergeCell ref="F25:G25"/>
    <mergeCell ref="H25:I25"/>
    <mergeCell ref="D26:E26"/>
    <mergeCell ref="F26:G26"/>
    <mergeCell ref="H26:I26"/>
    <mergeCell ref="F28:G28"/>
    <mergeCell ref="H28:I28"/>
    <mergeCell ref="B26:C26"/>
    <mergeCell ref="B27:C27"/>
    <mergeCell ref="D27:E27"/>
    <mergeCell ref="F27:G27"/>
    <mergeCell ref="H27:I27"/>
    <mergeCell ref="B28:C28"/>
    <mergeCell ref="D28:E28"/>
    <mergeCell ref="F32:G32"/>
    <mergeCell ref="H32:I32"/>
    <mergeCell ref="F36:G36"/>
    <mergeCell ref="H36:I36"/>
    <mergeCell ref="B42:C42"/>
    <mergeCell ref="B43:C43"/>
    <mergeCell ref="D43:E43"/>
    <mergeCell ref="F43:G43"/>
    <mergeCell ref="H43:I43"/>
    <mergeCell ref="B33:C33"/>
    <mergeCell ref="D33:E33"/>
    <mergeCell ref="F33:G33"/>
    <mergeCell ref="H33:I33"/>
    <mergeCell ref="D34:E34"/>
    <mergeCell ref="F34:G34"/>
    <mergeCell ref="H34:I34"/>
    <mergeCell ref="B34:C34"/>
    <mergeCell ref="B35:C35"/>
    <mergeCell ref="D35:E35"/>
    <mergeCell ref="F35:G35"/>
    <mergeCell ref="H35:I35"/>
    <mergeCell ref="B36:C36"/>
    <mergeCell ref="D36:E36"/>
    <mergeCell ref="B37:C37"/>
    <mergeCell ref="D37:E37"/>
    <mergeCell ref="F37:G37"/>
    <mergeCell ref="H37:I37"/>
    <mergeCell ref="D38:E38"/>
    <mergeCell ref="F38:G38"/>
    <mergeCell ref="H38:I38"/>
    <mergeCell ref="F40:G40"/>
    <mergeCell ref="H40:I40"/>
    <mergeCell ref="B38:C38"/>
    <mergeCell ref="B39:C39"/>
    <mergeCell ref="D39:E39"/>
    <mergeCell ref="F39:G39"/>
    <mergeCell ref="H39:I39"/>
    <mergeCell ref="B40:C40"/>
    <mergeCell ref="D40:E40"/>
    <mergeCell ref="B62:L62"/>
    <mergeCell ref="B41:C41"/>
    <mergeCell ref="D41:E41"/>
    <mergeCell ref="F41:G41"/>
    <mergeCell ref="H41:I41"/>
    <mergeCell ref="D42:E42"/>
    <mergeCell ref="F42:G42"/>
    <mergeCell ref="H42:I42"/>
    <mergeCell ref="B59:L60"/>
    <mergeCell ref="B61:L61"/>
    <mergeCell ref="B44:C44"/>
    <mergeCell ref="D44:E44"/>
    <mergeCell ref="F44:G44"/>
    <mergeCell ref="H44:I44"/>
    <mergeCell ref="A45:L52"/>
    <mergeCell ref="C54:F54"/>
    <mergeCell ref="H54:L56"/>
    <mergeCell ref="C55:F55"/>
    <mergeCell ref="C56:F56"/>
  </mergeCells>
  <hyperlinks>
    <hyperlink ref="C55" r:id="rId1" xr:uid="{00000000-0004-0000-0B00-000000000000}"/>
  </hyperlinks>
  <pageMargins left="0.7" right="0.7" top="0.75" bottom="0.75" header="0" footer="0"/>
  <pageSetup orientation="landscape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B00-000000000000}">
          <x14:formula1>
            <xm:f>Hoja3!$B$2:$B$9</xm:f>
          </x14:formula1>
          <xm:sqref>C54</xm:sqref>
        </x14:dataValidation>
        <x14:dataValidation type="list" allowBlank="1" showErrorMessage="1" xr:uid="{00000000-0002-0000-0B00-000001000000}">
          <x14:formula1>
            <xm:f>Hoja3!$D$2:$D$9</xm:f>
          </x14:formula1>
          <xm:sqref>C56:C58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1000"/>
  <sheetViews>
    <sheetView workbookViewId="0"/>
  </sheetViews>
  <sheetFormatPr baseColWidth="10" defaultColWidth="12.6640625" defaultRowHeight="15" customHeight="1" x14ac:dyDescent="0.15"/>
  <cols>
    <col min="1" max="7" width="10.6640625" customWidth="1"/>
    <col min="8" max="8" width="15.1640625" customWidth="1"/>
    <col min="9" max="26" width="10.6640625" customWidth="1"/>
  </cols>
  <sheetData>
    <row r="1" spans="1:12" ht="14.25" customHeight="1" x14ac:dyDescent="0.25">
      <c r="A1" s="97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14.25" customHeight="1" x14ac:dyDescent="0.25">
      <c r="A2" s="96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</row>
    <row r="3" spans="1:12" ht="14.25" customHeight="1" x14ac:dyDescent="0.25">
      <c r="A3" s="96"/>
      <c r="B3" s="175"/>
      <c r="C3" s="529" t="s">
        <v>0</v>
      </c>
      <c r="D3" s="338"/>
      <c r="E3" s="338"/>
      <c r="F3" s="338"/>
      <c r="G3" s="338"/>
      <c r="H3" s="175"/>
      <c r="I3" s="175"/>
      <c r="J3" s="175"/>
      <c r="K3" s="175"/>
      <c r="L3" s="175"/>
    </row>
    <row r="4" spans="1:12" ht="14.25" customHeight="1" x14ac:dyDescent="0.25">
      <c r="A4" s="96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</row>
    <row r="5" spans="1:12" ht="14.25" customHeight="1" x14ac:dyDescent="0.25">
      <c r="A5" s="96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</row>
    <row r="6" spans="1:12" ht="14.25" customHeight="1" x14ac:dyDescent="0.25">
      <c r="A6" s="96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</row>
    <row r="7" spans="1:12" ht="14.25" customHeight="1" x14ac:dyDescent="0.25">
      <c r="A7" s="96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</row>
    <row r="8" spans="1:12" ht="14.25" customHeight="1" x14ac:dyDescent="0.25">
      <c r="A8" s="96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</row>
    <row r="9" spans="1:12" ht="14.25" customHeight="1" x14ac:dyDescent="0.25">
      <c r="A9" s="96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</row>
    <row r="10" spans="1:12" ht="14.25" customHeight="1" x14ac:dyDescent="0.25">
      <c r="A10" s="96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</row>
    <row r="11" spans="1:12" ht="14.25" customHeight="1" x14ac:dyDescent="0.25">
      <c r="A11" s="96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</row>
    <row r="12" spans="1:12" ht="14.25" customHeight="1" x14ac:dyDescent="0.25">
      <c r="A12" s="96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</row>
    <row r="13" spans="1:12" ht="14.25" customHeight="1" x14ac:dyDescent="0.25">
      <c r="A13" s="96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</row>
    <row r="14" spans="1:12" ht="14.25" customHeight="1" x14ac:dyDescent="0.25">
      <c r="A14" s="96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</row>
    <row r="15" spans="1:12" ht="14.25" customHeight="1" x14ac:dyDescent="0.25">
      <c r="A15" s="96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</row>
    <row r="16" spans="1:12" ht="14.25" customHeight="1" x14ac:dyDescent="0.25">
      <c r="A16" s="96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</row>
    <row r="17" spans="1:12" ht="14.25" customHeight="1" x14ac:dyDescent="0.25">
      <c r="A17" s="96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</row>
    <row r="18" spans="1:12" ht="14.25" customHeight="1" x14ac:dyDescent="0.25">
      <c r="A18" s="96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</row>
    <row r="19" spans="1:12" ht="14.25" customHeight="1" x14ac:dyDescent="0.25">
      <c r="A19" s="96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</row>
    <row r="20" spans="1:12" ht="14.25" customHeight="1" x14ac:dyDescent="0.25">
      <c r="A20" s="96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</row>
    <row r="21" spans="1:12" ht="14.25" customHeight="1" x14ac:dyDescent="0.25">
      <c r="A21" s="96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</row>
    <row r="22" spans="1:12" ht="14.25" customHeight="1" x14ac:dyDescent="0.25">
      <c r="A22" s="96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</row>
    <row r="23" spans="1:12" ht="14.25" customHeight="1" x14ac:dyDescent="0.2">
      <c r="A23" s="96"/>
      <c r="B23" s="578" t="s">
        <v>1</v>
      </c>
      <c r="C23" s="350"/>
      <c r="D23" s="350"/>
      <c r="E23" s="350"/>
      <c r="F23" s="350"/>
      <c r="G23" s="350"/>
      <c r="H23" s="350"/>
      <c r="I23" s="350"/>
      <c r="J23" s="350"/>
      <c r="K23" s="350"/>
      <c r="L23" s="350"/>
    </row>
    <row r="24" spans="1:12" ht="14.25" customHeight="1" x14ac:dyDescent="0.2">
      <c r="A24" s="96"/>
      <c r="B24" s="357"/>
      <c r="C24" s="341"/>
      <c r="D24" s="341"/>
      <c r="E24" s="341"/>
      <c r="F24" s="341"/>
      <c r="G24" s="341"/>
      <c r="H24" s="341"/>
      <c r="I24" s="341"/>
      <c r="J24" s="341"/>
      <c r="K24" s="341"/>
      <c r="L24" s="341"/>
    </row>
    <row r="25" spans="1:12" ht="14.25" customHeight="1" x14ac:dyDescent="0.2">
      <c r="A25" s="96"/>
      <c r="B25" s="357"/>
      <c r="C25" s="341"/>
      <c r="D25" s="341"/>
      <c r="E25" s="341"/>
      <c r="F25" s="341"/>
      <c r="G25" s="341"/>
      <c r="H25" s="341"/>
      <c r="I25" s="341"/>
      <c r="J25" s="341"/>
      <c r="K25" s="341"/>
      <c r="L25" s="341"/>
    </row>
    <row r="26" spans="1:12" ht="14.25" customHeight="1" x14ac:dyDescent="0.2">
      <c r="A26" s="96"/>
      <c r="B26" s="176"/>
      <c r="C26" s="177"/>
      <c r="D26" s="177"/>
      <c r="E26" s="177"/>
      <c r="F26" s="177"/>
      <c r="G26" s="177"/>
      <c r="H26" s="177"/>
      <c r="I26" s="177"/>
      <c r="J26" s="177"/>
      <c r="K26" s="177"/>
      <c r="L26" s="177"/>
    </row>
    <row r="27" spans="1:12" ht="14.25" customHeight="1" x14ac:dyDescent="0.2">
      <c r="A27" s="96"/>
      <c r="B27" s="176"/>
      <c r="C27" s="177"/>
      <c r="D27" s="177"/>
      <c r="E27" s="177"/>
      <c r="F27" s="177"/>
      <c r="G27" s="177"/>
      <c r="H27" s="334"/>
      <c r="I27" s="177"/>
      <c r="J27" s="177"/>
      <c r="K27" s="177"/>
      <c r="L27" s="177"/>
    </row>
    <row r="28" spans="1:12" ht="14.25" customHeight="1" x14ac:dyDescent="0.2">
      <c r="A28" s="96"/>
      <c r="B28" s="176"/>
      <c r="C28" s="177"/>
      <c r="D28" s="177"/>
      <c r="E28" s="177"/>
      <c r="F28" s="177"/>
      <c r="G28" s="177"/>
      <c r="H28" s="177"/>
      <c r="I28" s="177"/>
      <c r="J28" s="177"/>
      <c r="K28" s="177"/>
      <c r="L28" s="177"/>
    </row>
    <row r="29" spans="1:12" ht="14.25" customHeight="1" x14ac:dyDescent="0.25">
      <c r="A29" s="97"/>
      <c r="B29" s="579" t="s">
        <v>171</v>
      </c>
      <c r="C29" s="394"/>
      <c r="D29" s="394"/>
      <c r="E29" s="394"/>
      <c r="F29" s="361"/>
      <c r="G29" s="175"/>
      <c r="H29" s="175"/>
      <c r="I29" s="175"/>
      <c r="J29" s="175"/>
      <c r="K29" s="175"/>
      <c r="L29" s="175"/>
    </row>
    <row r="30" spans="1:12" ht="14.25" customHeight="1" x14ac:dyDescent="0.25">
      <c r="A30" s="97"/>
      <c r="B30" s="688" t="s">
        <v>172</v>
      </c>
      <c r="C30" s="433"/>
      <c r="D30" s="583">
        <v>1</v>
      </c>
      <c r="E30" s="534"/>
      <c r="F30" s="535"/>
      <c r="G30" s="175"/>
      <c r="H30" s="175"/>
      <c r="I30" s="175"/>
      <c r="J30" s="175"/>
      <c r="K30" s="175"/>
      <c r="L30" s="175"/>
    </row>
    <row r="31" spans="1:12" ht="14.25" customHeight="1" x14ac:dyDescent="0.25">
      <c r="A31" s="97"/>
      <c r="B31" s="687" t="s">
        <v>173</v>
      </c>
      <c r="C31" s="437"/>
      <c r="D31" s="670">
        <v>2</v>
      </c>
      <c r="E31" s="397"/>
      <c r="F31" s="398"/>
      <c r="G31" s="175"/>
      <c r="H31" s="175"/>
      <c r="I31" s="175"/>
      <c r="J31" s="175"/>
      <c r="K31" s="175"/>
      <c r="L31" s="175"/>
    </row>
    <row r="32" spans="1:12" ht="14.25" customHeight="1" x14ac:dyDescent="0.25">
      <c r="A32" s="97"/>
      <c r="B32" s="527" t="s">
        <v>7</v>
      </c>
      <c r="C32" s="418"/>
      <c r="D32" s="575">
        <v>65.37</v>
      </c>
      <c r="E32" s="401"/>
      <c r="F32" s="402"/>
      <c r="G32" s="175"/>
      <c r="H32" s="175"/>
      <c r="J32" s="175"/>
      <c r="K32" s="175"/>
      <c r="L32" s="175"/>
    </row>
    <row r="33" spans="1:16" ht="14.25" customHeight="1" x14ac:dyDescent="0.25">
      <c r="A33" s="97"/>
      <c r="B33" s="576" t="s">
        <v>175</v>
      </c>
      <c r="C33" s="450"/>
      <c r="D33" s="451"/>
      <c r="E33" s="577">
        <v>15000000</v>
      </c>
      <c r="F33" s="453"/>
      <c r="G33" s="175"/>
      <c r="H33" s="175"/>
      <c r="K33" s="175"/>
      <c r="L33" s="175"/>
    </row>
    <row r="34" spans="1:16" ht="14.25" customHeight="1" x14ac:dyDescent="0.25">
      <c r="A34" s="96"/>
      <c r="B34" s="568" t="s">
        <v>197</v>
      </c>
      <c r="C34" s="397"/>
      <c r="D34" s="397"/>
      <c r="E34" s="397"/>
      <c r="F34" s="437"/>
      <c r="G34" s="175"/>
      <c r="H34" s="175"/>
      <c r="I34" s="175"/>
      <c r="J34" s="175"/>
      <c r="K34" s="175"/>
      <c r="L34" s="175"/>
    </row>
    <row r="35" spans="1:16" ht="14.25" customHeight="1" x14ac:dyDescent="0.25">
      <c r="A35" s="96"/>
      <c r="B35" s="569" t="s">
        <v>65</v>
      </c>
      <c r="C35" s="373"/>
      <c r="D35" s="373"/>
      <c r="E35" s="373"/>
      <c r="F35" s="374"/>
      <c r="G35" s="175"/>
      <c r="H35" s="175"/>
      <c r="I35" s="175"/>
      <c r="J35" s="175"/>
      <c r="K35" s="175"/>
      <c r="L35" s="175"/>
    </row>
    <row r="36" spans="1:16" ht="14.25" customHeight="1" x14ac:dyDescent="0.25">
      <c r="A36" s="96"/>
      <c r="B36" s="181"/>
      <c r="C36" s="181"/>
      <c r="D36" s="182"/>
      <c r="E36" s="183"/>
      <c r="F36" s="184"/>
      <c r="G36" s="175"/>
      <c r="H36" s="175"/>
      <c r="I36" s="175"/>
      <c r="J36" s="175"/>
      <c r="K36" s="175"/>
      <c r="L36" s="175"/>
    </row>
    <row r="37" spans="1:16" ht="14.25" customHeight="1" x14ac:dyDescent="0.25">
      <c r="A37" s="96"/>
      <c r="B37" s="680" t="s">
        <v>98</v>
      </c>
      <c r="C37" s="397"/>
      <c r="D37" s="437"/>
      <c r="E37" s="682"/>
      <c r="F37" s="398"/>
      <c r="G37" s="175"/>
      <c r="H37" s="175"/>
      <c r="I37" s="175"/>
      <c r="J37" s="175"/>
      <c r="K37" s="175"/>
      <c r="L37" s="175"/>
      <c r="P37" s="1"/>
    </row>
    <row r="38" spans="1:16" ht="14.25" customHeight="1" x14ac:dyDescent="0.25">
      <c r="A38" s="96"/>
      <c r="B38" s="681" t="s">
        <v>21</v>
      </c>
      <c r="C38" s="401"/>
      <c r="D38" s="516"/>
      <c r="E38" s="682"/>
      <c r="F38" s="398"/>
      <c r="G38" s="175"/>
      <c r="H38" s="175"/>
      <c r="I38" s="175"/>
      <c r="J38" s="175"/>
      <c r="K38" s="175"/>
      <c r="L38" s="175"/>
    </row>
    <row r="39" spans="1:16" ht="14.25" customHeight="1" x14ac:dyDescent="0.25">
      <c r="A39" s="96"/>
      <c r="B39" s="683" t="s">
        <v>51</v>
      </c>
      <c r="C39" s="437"/>
      <c r="D39" s="335">
        <v>12</v>
      </c>
      <c r="E39" s="684">
        <f>(E33-E37-E38)/D39</f>
        <v>1250000</v>
      </c>
      <c r="F39" s="398"/>
      <c r="G39" s="175"/>
      <c r="H39" s="175"/>
      <c r="I39" s="175"/>
      <c r="J39" s="175"/>
      <c r="K39" s="175"/>
      <c r="L39" s="175"/>
    </row>
    <row r="40" spans="1:16" ht="14.25" customHeight="1" x14ac:dyDescent="0.25">
      <c r="A40" s="96"/>
      <c r="B40" s="199"/>
      <c r="C40" s="200"/>
      <c r="D40" s="336"/>
      <c r="E40" s="685"/>
      <c r="F40" s="398"/>
      <c r="G40" s="175"/>
      <c r="H40" s="175"/>
      <c r="I40" s="175"/>
      <c r="J40" s="175"/>
      <c r="K40" s="175"/>
      <c r="L40" s="175"/>
    </row>
    <row r="41" spans="1:16" ht="14.25" customHeight="1" x14ac:dyDescent="0.25">
      <c r="A41" s="96"/>
      <c r="B41" s="686" t="s">
        <v>198</v>
      </c>
      <c r="C41" s="417"/>
      <c r="D41" s="417"/>
      <c r="E41" s="417"/>
      <c r="F41" s="418"/>
      <c r="G41" s="175"/>
      <c r="H41" s="175"/>
      <c r="I41" s="175"/>
      <c r="J41" s="175"/>
      <c r="K41" s="175"/>
      <c r="L41" s="175"/>
    </row>
    <row r="42" spans="1:16" ht="14.25" customHeight="1" x14ac:dyDescent="0.25">
      <c r="A42" s="96"/>
      <c r="B42" s="597"/>
      <c r="C42" s="341"/>
      <c r="D42" s="341"/>
      <c r="E42" s="341"/>
      <c r="F42" s="598"/>
      <c r="G42" s="175"/>
      <c r="H42" s="175"/>
      <c r="I42" s="175"/>
      <c r="J42" s="175"/>
      <c r="K42" s="175"/>
      <c r="L42" s="175"/>
    </row>
    <row r="43" spans="1:16" ht="18.75" customHeight="1" x14ac:dyDescent="0.25">
      <c r="A43" s="96"/>
      <c r="B43" s="597"/>
      <c r="C43" s="341"/>
      <c r="D43" s="341"/>
      <c r="E43" s="341"/>
      <c r="F43" s="598"/>
      <c r="G43" s="175"/>
      <c r="H43" s="175"/>
      <c r="I43" s="175"/>
      <c r="J43" s="175"/>
      <c r="K43" s="175"/>
      <c r="L43" s="175"/>
    </row>
    <row r="44" spans="1:16" ht="14.25" customHeight="1" x14ac:dyDescent="0.25">
      <c r="A44" s="96"/>
      <c r="B44" s="597"/>
      <c r="C44" s="341"/>
      <c r="D44" s="341"/>
      <c r="E44" s="341"/>
      <c r="F44" s="598"/>
      <c r="G44" s="175"/>
      <c r="H44" s="175"/>
      <c r="I44" s="175"/>
      <c r="J44" s="175"/>
      <c r="K44" s="175"/>
      <c r="L44" s="175"/>
    </row>
    <row r="45" spans="1:16" ht="14.25" customHeight="1" x14ac:dyDescent="0.25">
      <c r="A45" s="96"/>
      <c r="B45" s="597"/>
      <c r="C45" s="341"/>
      <c r="D45" s="341"/>
      <c r="E45" s="341"/>
      <c r="F45" s="598"/>
      <c r="G45" s="175"/>
      <c r="H45" s="175"/>
      <c r="I45" s="175"/>
      <c r="J45" s="175"/>
      <c r="K45" s="175"/>
      <c r="L45" s="175"/>
    </row>
    <row r="46" spans="1:16" ht="14.25" customHeight="1" x14ac:dyDescent="0.25">
      <c r="A46" s="96"/>
      <c r="B46" s="597"/>
      <c r="C46" s="341"/>
      <c r="D46" s="341"/>
      <c r="E46" s="341"/>
      <c r="F46" s="598"/>
      <c r="G46" s="175"/>
      <c r="H46" s="175"/>
      <c r="I46" s="175"/>
      <c r="J46" s="175"/>
      <c r="K46" s="175"/>
      <c r="L46" s="175"/>
    </row>
    <row r="47" spans="1:16" ht="14.25" customHeight="1" x14ac:dyDescent="0.25">
      <c r="A47" s="96"/>
      <c r="B47" s="597"/>
      <c r="C47" s="341"/>
      <c r="D47" s="341"/>
      <c r="E47" s="341"/>
      <c r="F47" s="598"/>
      <c r="G47" s="175"/>
      <c r="H47" s="175"/>
      <c r="I47" s="175"/>
      <c r="J47" s="175"/>
      <c r="K47" s="175"/>
      <c r="L47" s="175"/>
    </row>
    <row r="48" spans="1:16" ht="14.25" customHeight="1" x14ac:dyDescent="0.25">
      <c r="A48" s="96"/>
      <c r="B48" s="597"/>
      <c r="C48" s="341"/>
      <c r="D48" s="341"/>
      <c r="E48" s="341"/>
      <c r="F48" s="598"/>
      <c r="G48" s="175"/>
      <c r="H48" s="558"/>
      <c r="I48" s="338"/>
      <c r="J48" s="338"/>
      <c r="K48" s="338"/>
      <c r="L48" s="338"/>
    </row>
    <row r="49" spans="1:12" ht="14.25" customHeight="1" x14ac:dyDescent="0.25">
      <c r="A49" s="96"/>
      <c r="B49" s="597"/>
      <c r="C49" s="341"/>
      <c r="D49" s="341"/>
      <c r="E49" s="341"/>
      <c r="F49" s="598"/>
      <c r="G49" s="175"/>
    </row>
    <row r="50" spans="1:12" ht="14.25" customHeight="1" x14ac:dyDescent="0.25">
      <c r="A50" s="96"/>
      <c r="B50" s="597"/>
      <c r="C50" s="341"/>
      <c r="D50" s="341"/>
      <c r="E50" s="341"/>
      <c r="F50" s="598"/>
      <c r="G50" s="175"/>
    </row>
    <row r="51" spans="1:12" ht="14.25" customHeight="1" x14ac:dyDescent="0.25">
      <c r="A51" s="96"/>
      <c r="B51" s="597"/>
      <c r="C51" s="341"/>
      <c r="D51" s="341"/>
      <c r="E51" s="341"/>
      <c r="F51" s="598"/>
      <c r="G51" s="175"/>
    </row>
    <row r="52" spans="1:12" ht="14.25" customHeight="1" x14ac:dyDescent="0.25">
      <c r="A52" s="96"/>
      <c r="B52" s="599"/>
      <c r="C52" s="432"/>
      <c r="D52" s="432"/>
      <c r="E52" s="432"/>
      <c r="F52" s="433"/>
      <c r="G52" s="175"/>
    </row>
    <row r="53" spans="1:12" ht="14.25" customHeight="1" x14ac:dyDescent="0.25">
      <c r="A53" s="96"/>
      <c r="B53" s="549">
        <f ca="1">TODAY()</f>
        <v>45785</v>
      </c>
      <c r="C53" s="338"/>
      <c r="D53" s="338"/>
      <c r="E53" s="338"/>
      <c r="F53" s="347"/>
      <c r="G53" s="175"/>
      <c r="H53" s="213"/>
      <c r="I53" s="213"/>
      <c r="J53" s="213"/>
      <c r="K53" s="213"/>
      <c r="L53" s="213"/>
    </row>
    <row r="54" spans="1:12" ht="14.25" customHeight="1" x14ac:dyDescent="0.25">
      <c r="A54" s="96"/>
      <c r="B54" s="550" t="s">
        <v>78</v>
      </c>
      <c r="C54" s="373"/>
      <c r="D54" s="373"/>
      <c r="E54" s="373"/>
      <c r="F54" s="374"/>
      <c r="G54" s="175"/>
      <c r="H54" s="552"/>
      <c r="I54" s="338"/>
      <c r="J54" s="338"/>
      <c r="K54" s="338"/>
      <c r="L54" s="338"/>
    </row>
    <row r="55" spans="1:12" ht="14.25" customHeight="1" x14ac:dyDescent="0.25">
      <c r="A55" s="96"/>
      <c r="B55" s="561"/>
      <c r="C55" s="450"/>
      <c r="D55" s="450"/>
      <c r="E55" s="450"/>
      <c r="F55" s="450"/>
      <c r="G55" s="175"/>
      <c r="H55" s="213"/>
      <c r="I55" s="226"/>
      <c r="J55" s="227"/>
      <c r="K55" s="213"/>
      <c r="L55" s="213"/>
    </row>
    <row r="56" spans="1:12" ht="14.25" customHeight="1" x14ac:dyDescent="0.25">
      <c r="A56" s="96"/>
      <c r="B56" s="357"/>
      <c r="C56" s="341"/>
      <c r="D56" s="341"/>
      <c r="E56" s="341"/>
      <c r="F56" s="341"/>
      <c r="G56" s="175"/>
      <c r="H56" s="213"/>
      <c r="I56" s="213"/>
      <c r="J56" s="213"/>
      <c r="K56" s="213"/>
      <c r="L56" s="213"/>
    </row>
    <row r="57" spans="1:12" ht="14.25" customHeight="1" x14ac:dyDescent="0.2">
      <c r="A57" s="96"/>
      <c r="B57" s="551"/>
      <c r="C57" s="338"/>
      <c r="D57" s="338"/>
      <c r="E57" s="338"/>
      <c r="F57" s="338"/>
      <c r="G57" s="338"/>
      <c r="H57" s="338"/>
      <c r="I57" s="338"/>
      <c r="J57" s="215"/>
      <c r="K57" s="216"/>
      <c r="L57" s="216"/>
    </row>
    <row r="58" spans="1:12" ht="14.25" customHeight="1" x14ac:dyDescent="0.2">
      <c r="A58" s="96"/>
      <c r="B58" s="217"/>
      <c r="C58" s="217"/>
      <c r="D58" s="217"/>
      <c r="E58" s="217"/>
      <c r="F58" s="217"/>
      <c r="G58" s="217"/>
      <c r="H58" s="217"/>
      <c r="I58" s="217"/>
      <c r="J58" s="215"/>
      <c r="K58" s="216"/>
      <c r="L58" s="216"/>
    </row>
    <row r="59" spans="1:12" ht="14.25" customHeight="1" x14ac:dyDescent="0.2">
      <c r="A59" s="96"/>
      <c r="B59" s="216" t="s">
        <v>58</v>
      </c>
      <c r="C59" s="216"/>
      <c r="D59" s="216"/>
      <c r="E59" s="216"/>
      <c r="F59" s="216"/>
      <c r="G59" s="216"/>
      <c r="H59" s="218"/>
      <c r="I59" s="215"/>
      <c r="J59" s="216"/>
      <c r="K59" s="216"/>
      <c r="L59" s="216"/>
    </row>
    <row r="60" spans="1:12" ht="14.25" customHeight="1" x14ac:dyDescent="0.25">
      <c r="A60" s="96"/>
      <c r="B60" s="219" t="s">
        <v>34</v>
      </c>
      <c r="C60" s="544" t="s">
        <v>59</v>
      </c>
      <c r="D60" s="338"/>
      <c r="E60" s="338"/>
      <c r="F60" s="338"/>
      <c r="G60" s="559" t="s">
        <v>31</v>
      </c>
      <c r="H60" s="350"/>
      <c r="I60" s="350"/>
      <c r="J60" s="350"/>
      <c r="K60" s="350"/>
      <c r="L60" s="221"/>
    </row>
    <row r="61" spans="1:12" ht="14.25" customHeight="1" x14ac:dyDescent="0.2">
      <c r="A61" s="96"/>
      <c r="B61" s="219" t="s">
        <v>36</v>
      </c>
      <c r="C61" s="476" t="s">
        <v>60</v>
      </c>
      <c r="D61" s="338"/>
      <c r="E61" s="338"/>
      <c r="F61" s="338"/>
      <c r="G61" s="357"/>
      <c r="H61" s="341"/>
      <c r="I61" s="341"/>
      <c r="J61" s="341"/>
      <c r="K61" s="341"/>
      <c r="L61" s="221"/>
    </row>
    <row r="62" spans="1:12" ht="14.25" customHeight="1" x14ac:dyDescent="0.25">
      <c r="A62" s="96"/>
      <c r="B62" s="219" t="s">
        <v>38</v>
      </c>
      <c r="C62" s="544">
        <v>3183147910</v>
      </c>
      <c r="D62" s="338"/>
      <c r="E62" s="338"/>
      <c r="F62" s="338"/>
      <c r="G62" s="357"/>
      <c r="H62" s="341"/>
      <c r="I62" s="341"/>
      <c r="J62" s="341"/>
      <c r="K62" s="341"/>
      <c r="L62" s="221"/>
    </row>
    <row r="63" spans="1:12" ht="14.25" customHeight="1" x14ac:dyDescent="0.25">
      <c r="A63" s="96"/>
      <c r="B63" s="219"/>
      <c r="C63" s="220"/>
      <c r="D63" s="213"/>
      <c r="E63" s="213"/>
      <c r="F63" s="213"/>
      <c r="G63" s="536" t="s">
        <v>55</v>
      </c>
      <c r="H63" s="338"/>
      <c r="I63" s="338"/>
      <c r="J63" s="338"/>
      <c r="K63" s="338"/>
      <c r="L63" s="221"/>
    </row>
    <row r="64" spans="1:12" ht="14.25" customHeight="1" x14ac:dyDescent="0.25">
      <c r="A64" s="96"/>
      <c r="B64" s="219"/>
      <c r="C64" s="220"/>
      <c r="D64" s="213"/>
      <c r="E64" s="213"/>
      <c r="F64" s="213"/>
      <c r="G64" s="175"/>
      <c r="H64" s="221"/>
      <c r="I64" s="221"/>
      <c r="J64" s="221"/>
      <c r="K64" s="221"/>
      <c r="L64" s="221"/>
    </row>
    <row r="65" spans="1:12" ht="14.25" customHeight="1" x14ac:dyDescent="0.2">
      <c r="A65" s="96"/>
      <c r="B65" s="543" t="s">
        <v>61</v>
      </c>
      <c r="C65" s="350"/>
      <c r="D65" s="350"/>
      <c r="E65" s="350"/>
      <c r="F65" s="350"/>
      <c r="G65" s="350"/>
      <c r="H65" s="350"/>
      <c r="I65" s="350"/>
      <c r="J65" s="350"/>
      <c r="K65" s="350"/>
      <c r="L65" s="350"/>
    </row>
    <row r="66" spans="1:12" ht="14.25" customHeight="1" x14ac:dyDescent="0.2">
      <c r="A66" s="96"/>
      <c r="B66" s="357"/>
      <c r="C66" s="341"/>
      <c r="D66" s="341"/>
      <c r="E66" s="341"/>
      <c r="F66" s="341"/>
      <c r="G66" s="341"/>
      <c r="H66" s="341"/>
      <c r="I66" s="341"/>
      <c r="J66" s="341"/>
      <c r="K66" s="341"/>
      <c r="L66" s="341"/>
    </row>
    <row r="67" spans="1:12" ht="14.25" customHeight="1" x14ac:dyDescent="0.25">
      <c r="A67" s="96"/>
      <c r="B67" s="544" t="s">
        <v>62</v>
      </c>
      <c r="C67" s="338"/>
      <c r="D67" s="338"/>
      <c r="E67" s="338"/>
      <c r="F67" s="338"/>
      <c r="G67" s="338"/>
      <c r="H67" s="338"/>
      <c r="I67" s="338"/>
      <c r="J67" s="338"/>
      <c r="K67" s="338"/>
      <c r="L67" s="338"/>
    </row>
    <row r="68" spans="1:12" ht="14.25" customHeight="1" x14ac:dyDescent="0.25">
      <c r="A68" s="96"/>
      <c r="B68" s="544" t="s">
        <v>40</v>
      </c>
      <c r="C68" s="338"/>
      <c r="D68" s="338"/>
      <c r="E68" s="338"/>
      <c r="F68" s="338"/>
      <c r="G68" s="338"/>
      <c r="H68" s="338"/>
      <c r="I68" s="338"/>
      <c r="J68" s="338"/>
      <c r="K68" s="338"/>
      <c r="L68" s="338"/>
    </row>
    <row r="69" spans="1:12" ht="14.25" customHeight="1" x14ac:dyDescent="0.15"/>
    <row r="70" spans="1:12" ht="14.25" customHeight="1" x14ac:dyDescent="0.15"/>
    <row r="71" spans="1:12" ht="14.25" customHeight="1" x14ac:dyDescent="0.15"/>
    <row r="72" spans="1:12" ht="14.25" customHeight="1" x14ac:dyDescent="0.15"/>
    <row r="73" spans="1:12" ht="14.25" customHeight="1" x14ac:dyDescent="0.15"/>
    <row r="74" spans="1:12" ht="14.25" customHeight="1" x14ac:dyDescent="0.15"/>
    <row r="75" spans="1:12" ht="14.25" customHeight="1" x14ac:dyDescent="0.15"/>
    <row r="76" spans="1:12" ht="14.25" customHeight="1" x14ac:dyDescent="0.15"/>
    <row r="77" spans="1:12" ht="14.25" customHeight="1" x14ac:dyDescent="0.15"/>
    <row r="78" spans="1:12" ht="14.25" customHeight="1" x14ac:dyDescent="0.15"/>
    <row r="79" spans="1:12" ht="14.25" customHeight="1" x14ac:dyDescent="0.15"/>
    <row r="80" spans="1:12" ht="14.25" customHeight="1" x14ac:dyDescent="0.15"/>
    <row r="81" ht="14.25" customHeight="1" x14ac:dyDescent="0.15"/>
    <row r="82" ht="14.25" customHeight="1" x14ac:dyDescent="0.15"/>
    <row r="83" ht="14.25" customHeight="1" x14ac:dyDescent="0.15"/>
    <row r="84" ht="14.25" customHeight="1" x14ac:dyDescent="0.15"/>
    <row r="85" ht="14.25" customHeight="1" x14ac:dyDescent="0.15"/>
    <row r="86" ht="14.25" customHeight="1" x14ac:dyDescent="0.15"/>
    <row r="87" ht="14.25" customHeight="1" x14ac:dyDescent="0.15"/>
    <row r="88" ht="14.25" customHeight="1" x14ac:dyDescent="0.15"/>
    <row r="89" ht="14.25" customHeight="1" x14ac:dyDescent="0.15"/>
    <row r="90" ht="14.25" customHeight="1" x14ac:dyDescent="0.15"/>
    <row r="91" ht="14.25" customHeight="1" x14ac:dyDescent="0.15"/>
    <row r="92" ht="14.25" customHeight="1" x14ac:dyDescent="0.15"/>
    <row r="93" ht="14.25" customHeight="1" x14ac:dyDescent="0.15"/>
    <row r="94" ht="14.25" customHeight="1" x14ac:dyDescent="0.15"/>
    <row r="95" ht="14.25" customHeight="1" x14ac:dyDescent="0.15"/>
    <row r="96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  <row r="182" ht="14.25" customHeight="1" x14ac:dyDescent="0.15"/>
    <row r="183" ht="14.25" customHeight="1" x14ac:dyDescent="0.15"/>
    <row r="184" ht="14.25" customHeight="1" x14ac:dyDescent="0.15"/>
    <row r="185" ht="14.25" customHeight="1" x14ac:dyDescent="0.15"/>
    <row r="186" ht="14.25" customHeight="1" x14ac:dyDescent="0.15"/>
    <row r="187" ht="14.25" customHeight="1" x14ac:dyDescent="0.15"/>
    <row r="188" ht="14.25" customHeight="1" x14ac:dyDescent="0.15"/>
    <row r="189" ht="14.25" customHeight="1" x14ac:dyDescent="0.15"/>
    <row r="190" ht="14.25" customHeight="1" x14ac:dyDescent="0.15"/>
    <row r="191" ht="14.25" customHeight="1" x14ac:dyDescent="0.15"/>
    <row r="192" ht="14.25" customHeight="1" x14ac:dyDescent="0.15"/>
    <row r="193" ht="14.25" customHeight="1" x14ac:dyDescent="0.15"/>
    <row r="194" ht="14.25" customHeight="1" x14ac:dyDescent="0.15"/>
    <row r="195" ht="14.25" customHeight="1" x14ac:dyDescent="0.15"/>
    <row r="196" ht="14.25" customHeight="1" x14ac:dyDescent="0.15"/>
    <row r="197" ht="14.25" customHeight="1" x14ac:dyDescent="0.15"/>
    <row r="198" ht="14.25" customHeight="1" x14ac:dyDescent="0.15"/>
    <row r="199" ht="14.25" customHeight="1" x14ac:dyDescent="0.15"/>
    <row r="200" ht="14.25" customHeight="1" x14ac:dyDescent="0.15"/>
    <row r="201" ht="14.25" customHeight="1" x14ac:dyDescent="0.15"/>
    <row r="202" ht="14.25" customHeight="1" x14ac:dyDescent="0.15"/>
    <row r="203" ht="14.25" customHeight="1" x14ac:dyDescent="0.15"/>
    <row r="204" ht="14.25" customHeight="1" x14ac:dyDescent="0.15"/>
    <row r="205" ht="14.25" customHeight="1" x14ac:dyDescent="0.15"/>
    <row r="206" ht="14.25" customHeight="1" x14ac:dyDescent="0.15"/>
    <row r="207" ht="14.25" customHeight="1" x14ac:dyDescent="0.15"/>
    <row r="208" ht="14.25" customHeight="1" x14ac:dyDescent="0.15"/>
    <row r="209" ht="14.25" customHeight="1" x14ac:dyDescent="0.15"/>
    <row r="210" ht="14.25" customHeight="1" x14ac:dyDescent="0.15"/>
    <row r="211" ht="14.25" customHeight="1" x14ac:dyDescent="0.15"/>
    <row r="212" ht="14.25" customHeight="1" x14ac:dyDescent="0.15"/>
    <row r="213" ht="14.25" customHeight="1" x14ac:dyDescent="0.15"/>
    <row r="214" ht="14.25" customHeight="1" x14ac:dyDescent="0.15"/>
    <row r="215" ht="14.25" customHeight="1" x14ac:dyDescent="0.15"/>
    <row r="216" ht="14.25" customHeight="1" x14ac:dyDescent="0.15"/>
    <row r="217" ht="14.25" customHeight="1" x14ac:dyDescent="0.15"/>
    <row r="218" ht="14.25" customHeight="1" x14ac:dyDescent="0.15"/>
    <row r="219" ht="14.25" customHeight="1" x14ac:dyDescent="0.15"/>
    <row r="220" ht="14.25" customHeight="1" x14ac:dyDescent="0.15"/>
    <row r="221" ht="14.25" customHeight="1" x14ac:dyDescent="0.15"/>
    <row r="222" ht="14.25" customHeight="1" x14ac:dyDescent="0.15"/>
    <row r="223" ht="14.25" customHeight="1" x14ac:dyDescent="0.15"/>
    <row r="224" ht="14.25" customHeight="1" x14ac:dyDescent="0.15"/>
    <row r="225" ht="14.25" customHeight="1" x14ac:dyDescent="0.15"/>
    <row r="226" ht="14.25" customHeight="1" x14ac:dyDescent="0.15"/>
    <row r="227" ht="14.25" customHeight="1" x14ac:dyDescent="0.15"/>
    <row r="228" ht="14.25" customHeight="1" x14ac:dyDescent="0.15"/>
    <row r="229" ht="14.25" customHeight="1" x14ac:dyDescent="0.15"/>
    <row r="230" ht="14.25" customHeight="1" x14ac:dyDescent="0.15"/>
    <row r="231" ht="14.25" customHeight="1" x14ac:dyDescent="0.15"/>
    <row r="232" ht="14.25" customHeight="1" x14ac:dyDescent="0.15"/>
    <row r="233" ht="14.25" customHeight="1" x14ac:dyDescent="0.15"/>
    <row r="234" ht="14.25" customHeight="1" x14ac:dyDescent="0.15"/>
    <row r="235" ht="14.25" customHeight="1" x14ac:dyDescent="0.15"/>
    <row r="236" ht="14.25" customHeight="1" x14ac:dyDescent="0.15"/>
    <row r="237" ht="14.25" customHeight="1" x14ac:dyDescent="0.15"/>
    <row r="238" ht="14.25" customHeight="1" x14ac:dyDescent="0.15"/>
    <row r="239" ht="14.25" customHeight="1" x14ac:dyDescent="0.15"/>
    <row r="240" ht="14.25" customHeight="1" x14ac:dyDescent="0.15"/>
    <row r="241" ht="14.25" customHeight="1" x14ac:dyDescent="0.15"/>
    <row r="242" ht="14.25" customHeight="1" x14ac:dyDescent="0.15"/>
    <row r="243" ht="14.25" customHeight="1" x14ac:dyDescent="0.15"/>
    <row r="244" ht="14.25" customHeight="1" x14ac:dyDescent="0.15"/>
    <row r="245" ht="14.25" customHeight="1" x14ac:dyDescent="0.15"/>
    <row r="246" ht="14.25" customHeight="1" x14ac:dyDescent="0.15"/>
    <row r="247" ht="14.25" customHeight="1" x14ac:dyDescent="0.15"/>
    <row r="248" ht="14.25" customHeight="1" x14ac:dyDescent="0.15"/>
    <row r="249" ht="14.25" customHeight="1" x14ac:dyDescent="0.15"/>
    <row r="250" ht="14.25" customHeight="1" x14ac:dyDescent="0.15"/>
    <row r="251" ht="14.25" customHeight="1" x14ac:dyDescent="0.15"/>
    <row r="252" ht="14.25" customHeight="1" x14ac:dyDescent="0.15"/>
    <row r="253" ht="14.25" customHeight="1" x14ac:dyDescent="0.15"/>
    <row r="254" ht="14.25" customHeight="1" x14ac:dyDescent="0.15"/>
    <row r="255" ht="14.25" customHeight="1" x14ac:dyDescent="0.15"/>
    <row r="256" ht="14.25" customHeight="1" x14ac:dyDescent="0.15"/>
    <row r="257" ht="14.25" customHeight="1" x14ac:dyDescent="0.15"/>
    <row r="258" ht="14.25" customHeight="1" x14ac:dyDescent="0.15"/>
    <row r="259" ht="14.25" customHeight="1" x14ac:dyDescent="0.15"/>
    <row r="260" ht="14.25" customHeight="1" x14ac:dyDescent="0.15"/>
    <row r="261" ht="14.25" customHeight="1" x14ac:dyDescent="0.15"/>
    <row r="262" ht="14.25" customHeight="1" x14ac:dyDescent="0.15"/>
    <row r="263" ht="14.25" customHeight="1" x14ac:dyDescent="0.15"/>
    <row r="264" ht="14.25" customHeight="1" x14ac:dyDescent="0.15"/>
    <row r="265" ht="14.25" customHeight="1" x14ac:dyDescent="0.15"/>
    <row r="266" ht="14.25" customHeight="1" x14ac:dyDescent="0.15"/>
    <row r="267" ht="14.25" customHeight="1" x14ac:dyDescent="0.15"/>
    <row r="268" ht="14.25" customHeight="1" x14ac:dyDescent="0.15"/>
    <row r="269" ht="14.25" customHeight="1" x14ac:dyDescent="0.15"/>
    <row r="270" ht="14.25" customHeight="1" x14ac:dyDescent="0.15"/>
    <row r="271" ht="14.25" customHeight="1" x14ac:dyDescent="0.15"/>
    <row r="272" ht="14.25" customHeight="1" x14ac:dyDescent="0.15"/>
    <row r="273" ht="14.25" customHeight="1" x14ac:dyDescent="0.15"/>
    <row r="274" ht="14.25" customHeight="1" x14ac:dyDescent="0.15"/>
    <row r="275" ht="14.25" customHeight="1" x14ac:dyDescent="0.15"/>
    <row r="276" ht="14.25" customHeight="1" x14ac:dyDescent="0.15"/>
    <row r="277" ht="14.25" customHeight="1" x14ac:dyDescent="0.15"/>
    <row r="278" ht="14.25" customHeight="1" x14ac:dyDescent="0.15"/>
    <row r="279" ht="14.25" customHeight="1" x14ac:dyDescent="0.15"/>
    <row r="280" ht="14.25" customHeight="1" x14ac:dyDescent="0.15"/>
    <row r="281" ht="14.25" customHeight="1" x14ac:dyDescent="0.15"/>
    <row r="282" ht="14.25" customHeight="1" x14ac:dyDescent="0.15"/>
    <row r="283" ht="14.25" customHeight="1" x14ac:dyDescent="0.15"/>
    <row r="284" ht="14.25" customHeight="1" x14ac:dyDescent="0.15"/>
    <row r="285" ht="14.25" customHeight="1" x14ac:dyDescent="0.15"/>
    <row r="286" ht="14.25" customHeight="1" x14ac:dyDescent="0.15"/>
    <row r="287" ht="14.25" customHeight="1" x14ac:dyDescent="0.15"/>
    <row r="288" ht="14.25" customHeight="1" x14ac:dyDescent="0.15"/>
    <row r="289" ht="14.25" customHeight="1" x14ac:dyDescent="0.15"/>
    <row r="290" ht="14.25" customHeight="1" x14ac:dyDescent="0.15"/>
    <row r="291" ht="14.25" customHeight="1" x14ac:dyDescent="0.15"/>
    <row r="292" ht="14.25" customHeight="1" x14ac:dyDescent="0.15"/>
    <row r="293" ht="14.25" customHeight="1" x14ac:dyDescent="0.15"/>
    <row r="294" ht="14.25" customHeight="1" x14ac:dyDescent="0.15"/>
    <row r="295" ht="14.25" customHeight="1" x14ac:dyDescent="0.15"/>
    <row r="296" ht="14.25" customHeight="1" x14ac:dyDescent="0.15"/>
    <row r="297" ht="14.25" customHeight="1" x14ac:dyDescent="0.15"/>
    <row r="298" ht="14.25" customHeight="1" x14ac:dyDescent="0.15"/>
    <row r="299" ht="14.25" customHeight="1" x14ac:dyDescent="0.15"/>
    <row r="300" ht="14.25" customHeight="1" x14ac:dyDescent="0.15"/>
    <row r="301" ht="14.25" customHeight="1" x14ac:dyDescent="0.15"/>
    <row r="302" ht="14.25" customHeight="1" x14ac:dyDescent="0.15"/>
    <row r="303" ht="14.25" customHeight="1" x14ac:dyDescent="0.15"/>
    <row r="304" ht="14.25" customHeight="1" x14ac:dyDescent="0.15"/>
    <row r="305" ht="14.25" customHeight="1" x14ac:dyDescent="0.15"/>
    <row r="306" ht="14.25" customHeight="1" x14ac:dyDescent="0.15"/>
    <row r="307" ht="14.25" customHeight="1" x14ac:dyDescent="0.15"/>
    <row r="308" ht="14.25" customHeight="1" x14ac:dyDescent="0.15"/>
    <row r="309" ht="14.25" customHeight="1" x14ac:dyDescent="0.15"/>
    <row r="310" ht="14.25" customHeight="1" x14ac:dyDescent="0.15"/>
    <row r="311" ht="14.25" customHeight="1" x14ac:dyDescent="0.15"/>
    <row r="312" ht="14.25" customHeight="1" x14ac:dyDescent="0.15"/>
    <row r="313" ht="14.25" customHeight="1" x14ac:dyDescent="0.15"/>
    <row r="314" ht="14.25" customHeight="1" x14ac:dyDescent="0.15"/>
    <row r="315" ht="14.25" customHeight="1" x14ac:dyDescent="0.15"/>
    <row r="316" ht="14.25" customHeight="1" x14ac:dyDescent="0.15"/>
    <row r="317" ht="14.25" customHeight="1" x14ac:dyDescent="0.15"/>
    <row r="318" ht="14.25" customHeight="1" x14ac:dyDescent="0.15"/>
    <row r="319" ht="14.25" customHeight="1" x14ac:dyDescent="0.15"/>
    <row r="320" ht="14.25" customHeight="1" x14ac:dyDescent="0.15"/>
    <row r="321" ht="14.25" customHeight="1" x14ac:dyDescent="0.15"/>
    <row r="322" ht="14.25" customHeight="1" x14ac:dyDescent="0.15"/>
    <row r="323" ht="14.25" customHeight="1" x14ac:dyDescent="0.15"/>
    <row r="324" ht="14.25" customHeight="1" x14ac:dyDescent="0.15"/>
    <row r="325" ht="14.25" customHeight="1" x14ac:dyDescent="0.15"/>
    <row r="326" ht="14.25" customHeight="1" x14ac:dyDescent="0.15"/>
    <row r="327" ht="14.25" customHeight="1" x14ac:dyDescent="0.15"/>
    <row r="328" ht="14.25" customHeight="1" x14ac:dyDescent="0.15"/>
    <row r="329" ht="14.25" customHeight="1" x14ac:dyDescent="0.15"/>
    <row r="330" ht="14.25" customHeight="1" x14ac:dyDescent="0.15"/>
    <row r="331" ht="14.25" customHeight="1" x14ac:dyDescent="0.15"/>
    <row r="332" ht="14.25" customHeight="1" x14ac:dyDescent="0.15"/>
    <row r="333" ht="14.25" customHeight="1" x14ac:dyDescent="0.15"/>
    <row r="334" ht="14.25" customHeight="1" x14ac:dyDescent="0.15"/>
    <row r="335" ht="14.25" customHeight="1" x14ac:dyDescent="0.15"/>
    <row r="336" ht="14.25" customHeight="1" x14ac:dyDescent="0.15"/>
    <row r="337" ht="14.25" customHeight="1" x14ac:dyDescent="0.15"/>
    <row r="338" ht="14.25" customHeight="1" x14ac:dyDescent="0.15"/>
    <row r="339" ht="14.25" customHeight="1" x14ac:dyDescent="0.15"/>
    <row r="340" ht="14.25" customHeight="1" x14ac:dyDescent="0.15"/>
    <row r="341" ht="14.25" customHeight="1" x14ac:dyDescent="0.15"/>
    <row r="342" ht="14.25" customHeight="1" x14ac:dyDescent="0.15"/>
    <row r="343" ht="14.25" customHeight="1" x14ac:dyDescent="0.15"/>
    <row r="344" ht="14.25" customHeight="1" x14ac:dyDescent="0.15"/>
    <row r="345" ht="14.25" customHeight="1" x14ac:dyDescent="0.15"/>
    <row r="346" ht="14.25" customHeight="1" x14ac:dyDescent="0.15"/>
    <row r="347" ht="14.25" customHeight="1" x14ac:dyDescent="0.15"/>
    <row r="348" ht="14.25" customHeight="1" x14ac:dyDescent="0.15"/>
    <row r="349" ht="14.25" customHeight="1" x14ac:dyDescent="0.15"/>
    <row r="350" ht="14.25" customHeight="1" x14ac:dyDescent="0.15"/>
    <row r="351" ht="14.25" customHeight="1" x14ac:dyDescent="0.15"/>
    <row r="352" ht="14.25" customHeight="1" x14ac:dyDescent="0.15"/>
    <row r="353" ht="14.25" customHeight="1" x14ac:dyDescent="0.15"/>
    <row r="354" ht="14.25" customHeight="1" x14ac:dyDescent="0.15"/>
    <row r="355" ht="14.25" customHeight="1" x14ac:dyDescent="0.15"/>
    <row r="356" ht="14.25" customHeight="1" x14ac:dyDescent="0.15"/>
    <row r="357" ht="14.25" customHeight="1" x14ac:dyDescent="0.15"/>
    <row r="358" ht="14.25" customHeight="1" x14ac:dyDescent="0.15"/>
    <row r="359" ht="14.25" customHeight="1" x14ac:dyDescent="0.15"/>
    <row r="360" ht="14.25" customHeight="1" x14ac:dyDescent="0.15"/>
    <row r="361" ht="14.25" customHeight="1" x14ac:dyDescent="0.15"/>
    <row r="362" ht="14.25" customHeight="1" x14ac:dyDescent="0.15"/>
    <row r="363" ht="14.25" customHeight="1" x14ac:dyDescent="0.15"/>
    <row r="364" ht="14.25" customHeight="1" x14ac:dyDescent="0.15"/>
    <row r="365" ht="14.25" customHeight="1" x14ac:dyDescent="0.15"/>
    <row r="366" ht="14.25" customHeight="1" x14ac:dyDescent="0.15"/>
    <row r="367" ht="14.25" customHeight="1" x14ac:dyDescent="0.15"/>
    <row r="368" ht="14.25" customHeight="1" x14ac:dyDescent="0.15"/>
    <row r="369" ht="14.25" customHeight="1" x14ac:dyDescent="0.15"/>
    <row r="370" ht="14.25" customHeight="1" x14ac:dyDescent="0.15"/>
    <row r="371" ht="14.25" customHeight="1" x14ac:dyDescent="0.15"/>
    <row r="372" ht="14.25" customHeight="1" x14ac:dyDescent="0.15"/>
    <row r="373" ht="14.25" customHeight="1" x14ac:dyDescent="0.15"/>
    <row r="374" ht="14.25" customHeight="1" x14ac:dyDescent="0.15"/>
    <row r="375" ht="14.25" customHeight="1" x14ac:dyDescent="0.15"/>
    <row r="376" ht="14.25" customHeight="1" x14ac:dyDescent="0.15"/>
    <row r="377" ht="14.25" customHeight="1" x14ac:dyDescent="0.15"/>
    <row r="378" ht="14.25" customHeight="1" x14ac:dyDescent="0.15"/>
    <row r="379" ht="14.25" customHeight="1" x14ac:dyDescent="0.15"/>
    <row r="380" ht="14.25" customHeight="1" x14ac:dyDescent="0.15"/>
    <row r="381" ht="14.25" customHeight="1" x14ac:dyDescent="0.15"/>
    <row r="382" ht="14.25" customHeight="1" x14ac:dyDescent="0.15"/>
    <row r="383" ht="14.25" customHeight="1" x14ac:dyDescent="0.15"/>
    <row r="384" ht="14.25" customHeight="1" x14ac:dyDescent="0.15"/>
    <row r="385" ht="14.25" customHeight="1" x14ac:dyDescent="0.15"/>
    <row r="386" ht="14.25" customHeight="1" x14ac:dyDescent="0.15"/>
    <row r="387" ht="14.25" customHeight="1" x14ac:dyDescent="0.15"/>
    <row r="388" ht="14.25" customHeight="1" x14ac:dyDescent="0.15"/>
    <row r="389" ht="14.25" customHeight="1" x14ac:dyDescent="0.15"/>
    <row r="390" ht="14.25" customHeight="1" x14ac:dyDescent="0.15"/>
    <row r="391" ht="14.25" customHeight="1" x14ac:dyDescent="0.15"/>
    <row r="392" ht="14.25" customHeight="1" x14ac:dyDescent="0.15"/>
    <row r="393" ht="14.25" customHeight="1" x14ac:dyDescent="0.15"/>
    <row r="394" ht="14.25" customHeight="1" x14ac:dyDescent="0.15"/>
    <row r="395" ht="14.25" customHeight="1" x14ac:dyDescent="0.15"/>
    <row r="396" ht="14.25" customHeight="1" x14ac:dyDescent="0.15"/>
    <row r="397" ht="14.25" customHeight="1" x14ac:dyDescent="0.15"/>
    <row r="398" ht="14.25" customHeight="1" x14ac:dyDescent="0.15"/>
    <row r="399" ht="14.25" customHeight="1" x14ac:dyDescent="0.15"/>
    <row r="400" ht="14.25" customHeight="1" x14ac:dyDescent="0.15"/>
    <row r="401" ht="14.25" customHeight="1" x14ac:dyDescent="0.15"/>
    <row r="402" ht="14.25" customHeight="1" x14ac:dyDescent="0.15"/>
    <row r="403" ht="14.25" customHeight="1" x14ac:dyDescent="0.15"/>
    <row r="404" ht="14.25" customHeight="1" x14ac:dyDescent="0.15"/>
    <row r="405" ht="14.25" customHeight="1" x14ac:dyDescent="0.15"/>
    <row r="406" ht="14.25" customHeight="1" x14ac:dyDescent="0.15"/>
    <row r="407" ht="14.25" customHeight="1" x14ac:dyDescent="0.15"/>
    <row r="408" ht="14.25" customHeight="1" x14ac:dyDescent="0.15"/>
    <row r="409" ht="14.25" customHeight="1" x14ac:dyDescent="0.15"/>
    <row r="410" ht="14.25" customHeight="1" x14ac:dyDescent="0.15"/>
    <row r="411" ht="14.25" customHeight="1" x14ac:dyDescent="0.15"/>
    <row r="412" ht="14.25" customHeight="1" x14ac:dyDescent="0.15"/>
    <row r="413" ht="14.25" customHeight="1" x14ac:dyDescent="0.15"/>
    <row r="414" ht="14.25" customHeight="1" x14ac:dyDescent="0.15"/>
    <row r="415" ht="14.25" customHeight="1" x14ac:dyDescent="0.15"/>
    <row r="416" ht="14.25" customHeight="1" x14ac:dyDescent="0.15"/>
    <row r="417" ht="14.25" customHeight="1" x14ac:dyDescent="0.15"/>
    <row r="418" ht="14.25" customHeight="1" x14ac:dyDescent="0.15"/>
    <row r="419" ht="14.25" customHeight="1" x14ac:dyDescent="0.15"/>
    <row r="420" ht="14.25" customHeight="1" x14ac:dyDescent="0.15"/>
    <row r="421" ht="14.25" customHeight="1" x14ac:dyDescent="0.15"/>
    <row r="422" ht="14.25" customHeight="1" x14ac:dyDescent="0.15"/>
    <row r="423" ht="14.25" customHeight="1" x14ac:dyDescent="0.15"/>
    <row r="424" ht="14.25" customHeight="1" x14ac:dyDescent="0.15"/>
    <row r="425" ht="14.25" customHeight="1" x14ac:dyDescent="0.15"/>
    <row r="426" ht="14.25" customHeight="1" x14ac:dyDescent="0.15"/>
    <row r="427" ht="14.25" customHeight="1" x14ac:dyDescent="0.15"/>
    <row r="428" ht="14.25" customHeight="1" x14ac:dyDescent="0.15"/>
    <row r="429" ht="14.25" customHeight="1" x14ac:dyDescent="0.15"/>
    <row r="430" ht="14.25" customHeight="1" x14ac:dyDescent="0.15"/>
    <row r="431" ht="14.25" customHeight="1" x14ac:dyDescent="0.15"/>
    <row r="432" ht="14.25" customHeight="1" x14ac:dyDescent="0.15"/>
    <row r="433" ht="14.25" customHeight="1" x14ac:dyDescent="0.15"/>
    <row r="434" ht="14.25" customHeight="1" x14ac:dyDescent="0.15"/>
    <row r="435" ht="14.25" customHeight="1" x14ac:dyDescent="0.15"/>
    <row r="436" ht="14.25" customHeight="1" x14ac:dyDescent="0.15"/>
    <row r="437" ht="14.25" customHeight="1" x14ac:dyDescent="0.15"/>
    <row r="438" ht="14.25" customHeight="1" x14ac:dyDescent="0.15"/>
    <row r="439" ht="14.25" customHeight="1" x14ac:dyDescent="0.15"/>
    <row r="440" ht="14.25" customHeight="1" x14ac:dyDescent="0.15"/>
    <row r="441" ht="14.25" customHeight="1" x14ac:dyDescent="0.15"/>
    <row r="442" ht="14.25" customHeight="1" x14ac:dyDescent="0.15"/>
    <row r="443" ht="14.25" customHeight="1" x14ac:dyDescent="0.15"/>
    <row r="444" ht="14.25" customHeight="1" x14ac:dyDescent="0.15"/>
    <row r="445" ht="14.25" customHeight="1" x14ac:dyDescent="0.15"/>
    <row r="446" ht="14.25" customHeight="1" x14ac:dyDescent="0.15"/>
    <row r="447" ht="14.25" customHeight="1" x14ac:dyDescent="0.15"/>
    <row r="448" ht="14.25" customHeight="1" x14ac:dyDescent="0.15"/>
    <row r="449" ht="14.25" customHeight="1" x14ac:dyDescent="0.15"/>
    <row r="450" ht="14.25" customHeight="1" x14ac:dyDescent="0.15"/>
    <row r="451" ht="14.25" customHeight="1" x14ac:dyDescent="0.15"/>
    <row r="452" ht="14.25" customHeight="1" x14ac:dyDescent="0.15"/>
    <row r="453" ht="14.25" customHeight="1" x14ac:dyDescent="0.15"/>
    <row r="454" ht="14.25" customHeight="1" x14ac:dyDescent="0.15"/>
    <row r="455" ht="14.25" customHeight="1" x14ac:dyDescent="0.15"/>
    <row r="456" ht="14.25" customHeight="1" x14ac:dyDescent="0.15"/>
    <row r="457" ht="14.25" customHeight="1" x14ac:dyDescent="0.15"/>
    <row r="458" ht="14.25" customHeight="1" x14ac:dyDescent="0.15"/>
    <row r="459" ht="14.25" customHeight="1" x14ac:dyDescent="0.15"/>
    <row r="460" ht="14.25" customHeight="1" x14ac:dyDescent="0.15"/>
    <row r="461" ht="14.25" customHeight="1" x14ac:dyDescent="0.15"/>
    <row r="462" ht="14.25" customHeight="1" x14ac:dyDescent="0.15"/>
    <row r="463" ht="14.25" customHeight="1" x14ac:dyDescent="0.15"/>
    <row r="464" ht="14.25" customHeight="1" x14ac:dyDescent="0.15"/>
    <row r="465" ht="14.25" customHeight="1" x14ac:dyDescent="0.15"/>
    <row r="466" ht="14.25" customHeight="1" x14ac:dyDescent="0.15"/>
    <row r="467" ht="14.25" customHeight="1" x14ac:dyDescent="0.15"/>
    <row r="468" ht="14.25" customHeight="1" x14ac:dyDescent="0.15"/>
    <row r="469" ht="14.25" customHeight="1" x14ac:dyDescent="0.15"/>
    <row r="470" ht="14.25" customHeight="1" x14ac:dyDescent="0.15"/>
    <row r="471" ht="14.25" customHeight="1" x14ac:dyDescent="0.15"/>
    <row r="472" ht="14.25" customHeight="1" x14ac:dyDescent="0.15"/>
    <row r="473" ht="14.25" customHeight="1" x14ac:dyDescent="0.15"/>
    <row r="474" ht="14.25" customHeight="1" x14ac:dyDescent="0.15"/>
    <row r="475" ht="14.25" customHeight="1" x14ac:dyDescent="0.15"/>
    <row r="476" ht="14.25" customHeight="1" x14ac:dyDescent="0.15"/>
    <row r="477" ht="14.25" customHeight="1" x14ac:dyDescent="0.15"/>
    <row r="478" ht="14.25" customHeight="1" x14ac:dyDescent="0.15"/>
    <row r="479" ht="14.25" customHeight="1" x14ac:dyDescent="0.15"/>
    <row r="480" ht="14.25" customHeight="1" x14ac:dyDescent="0.15"/>
    <row r="481" ht="14.25" customHeight="1" x14ac:dyDescent="0.15"/>
    <row r="482" ht="14.25" customHeight="1" x14ac:dyDescent="0.15"/>
    <row r="483" ht="14.25" customHeight="1" x14ac:dyDescent="0.15"/>
    <row r="484" ht="14.25" customHeight="1" x14ac:dyDescent="0.15"/>
    <row r="485" ht="14.25" customHeight="1" x14ac:dyDescent="0.15"/>
    <row r="486" ht="14.25" customHeight="1" x14ac:dyDescent="0.15"/>
    <row r="487" ht="14.25" customHeight="1" x14ac:dyDescent="0.15"/>
    <row r="488" ht="14.25" customHeight="1" x14ac:dyDescent="0.15"/>
    <row r="489" ht="14.25" customHeight="1" x14ac:dyDescent="0.15"/>
    <row r="490" ht="14.25" customHeight="1" x14ac:dyDescent="0.15"/>
    <row r="491" ht="14.25" customHeight="1" x14ac:dyDescent="0.15"/>
    <row r="492" ht="14.25" customHeight="1" x14ac:dyDescent="0.15"/>
    <row r="493" ht="14.25" customHeight="1" x14ac:dyDescent="0.15"/>
    <row r="494" ht="14.25" customHeight="1" x14ac:dyDescent="0.15"/>
    <row r="495" ht="14.25" customHeight="1" x14ac:dyDescent="0.15"/>
    <row r="496" ht="14.25" customHeight="1" x14ac:dyDescent="0.15"/>
    <row r="497" ht="14.25" customHeight="1" x14ac:dyDescent="0.15"/>
    <row r="498" ht="14.25" customHeight="1" x14ac:dyDescent="0.15"/>
    <row r="499" ht="14.25" customHeight="1" x14ac:dyDescent="0.15"/>
    <row r="500" ht="14.25" customHeight="1" x14ac:dyDescent="0.15"/>
    <row r="501" ht="14.25" customHeight="1" x14ac:dyDescent="0.15"/>
    <row r="502" ht="14.25" customHeight="1" x14ac:dyDescent="0.15"/>
    <row r="503" ht="14.25" customHeight="1" x14ac:dyDescent="0.15"/>
    <row r="504" ht="14.25" customHeight="1" x14ac:dyDescent="0.15"/>
    <row r="505" ht="14.25" customHeight="1" x14ac:dyDescent="0.15"/>
    <row r="506" ht="14.25" customHeight="1" x14ac:dyDescent="0.15"/>
    <row r="507" ht="14.25" customHeight="1" x14ac:dyDescent="0.15"/>
    <row r="508" ht="14.25" customHeight="1" x14ac:dyDescent="0.15"/>
    <row r="509" ht="14.25" customHeight="1" x14ac:dyDescent="0.15"/>
    <row r="510" ht="14.25" customHeight="1" x14ac:dyDescent="0.15"/>
    <row r="511" ht="14.25" customHeight="1" x14ac:dyDescent="0.15"/>
    <row r="512" ht="14.25" customHeight="1" x14ac:dyDescent="0.15"/>
    <row r="513" ht="14.25" customHeight="1" x14ac:dyDescent="0.15"/>
    <row r="514" ht="14.25" customHeight="1" x14ac:dyDescent="0.15"/>
    <row r="515" ht="14.25" customHeight="1" x14ac:dyDescent="0.15"/>
    <row r="516" ht="14.25" customHeight="1" x14ac:dyDescent="0.15"/>
    <row r="517" ht="14.25" customHeight="1" x14ac:dyDescent="0.15"/>
    <row r="518" ht="14.25" customHeight="1" x14ac:dyDescent="0.15"/>
    <row r="519" ht="14.25" customHeight="1" x14ac:dyDescent="0.15"/>
    <row r="520" ht="14.25" customHeight="1" x14ac:dyDescent="0.15"/>
    <row r="521" ht="14.25" customHeight="1" x14ac:dyDescent="0.15"/>
    <row r="522" ht="14.25" customHeight="1" x14ac:dyDescent="0.15"/>
    <row r="523" ht="14.25" customHeight="1" x14ac:dyDescent="0.15"/>
    <row r="524" ht="14.25" customHeight="1" x14ac:dyDescent="0.15"/>
    <row r="525" ht="14.25" customHeight="1" x14ac:dyDescent="0.15"/>
    <row r="526" ht="14.25" customHeight="1" x14ac:dyDescent="0.15"/>
    <row r="527" ht="14.25" customHeight="1" x14ac:dyDescent="0.15"/>
    <row r="528" ht="14.25" customHeight="1" x14ac:dyDescent="0.15"/>
    <row r="529" ht="14.25" customHeight="1" x14ac:dyDescent="0.15"/>
    <row r="530" ht="14.25" customHeight="1" x14ac:dyDescent="0.15"/>
    <row r="531" ht="14.25" customHeight="1" x14ac:dyDescent="0.15"/>
    <row r="532" ht="14.25" customHeight="1" x14ac:dyDescent="0.15"/>
    <row r="533" ht="14.25" customHeight="1" x14ac:dyDescent="0.15"/>
    <row r="534" ht="14.25" customHeight="1" x14ac:dyDescent="0.15"/>
    <row r="535" ht="14.25" customHeight="1" x14ac:dyDescent="0.15"/>
    <row r="536" ht="14.25" customHeight="1" x14ac:dyDescent="0.15"/>
    <row r="537" ht="14.25" customHeight="1" x14ac:dyDescent="0.15"/>
    <row r="538" ht="14.25" customHeight="1" x14ac:dyDescent="0.15"/>
    <row r="539" ht="14.25" customHeight="1" x14ac:dyDescent="0.15"/>
    <row r="540" ht="14.25" customHeight="1" x14ac:dyDescent="0.15"/>
    <row r="541" ht="14.25" customHeight="1" x14ac:dyDescent="0.15"/>
    <row r="542" ht="14.25" customHeight="1" x14ac:dyDescent="0.15"/>
    <row r="543" ht="14.25" customHeight="1" x14ac:dyDescent="0.15"/>
    <row r="544" ht="14.25" customHeight="1" x14ac:dyDescent="0.15"/>
    <row r="545" ht="14.25" customHeight="1" x14ac:dyDescent="0.15"/>
    <row r="546" ht="14.25" customHeight="1" x14ac:dyDescent="0.15"/>
    <row r="547" ht="14.25" customHeight="1" x14ac:dyDescent="0.15"/>
    <row r="548" ht="14.25" customHeight="1" x14ac:dyDescent="0.15"/>
    <row r="549" ht="14.25" customHeight="1" x14ac:dyDescent="0.15"/>
    <row r="550" ht="14.25" customHeight="1" x14ac:dyDescent="0.15"/>
    <row r="551" ht="14.25" customHeight="1" x14ac:dyDescent="0.15"/>
    <row r="552" ht="14.25" customHeight="1" x14ac:dyDescent="0.15"/>
    <row r="553" ht="14.25" customHeight="1" x14ac:dyDescent="0.15"/>
    <row r="554" ht="14.25" customHeight="1" x14ac:dyDescent="0.15"/>
    <row r="555" ht="14.25" customHeight="1" x14ac:dyDescent="0.15"/>
    <row r="556" ht="14.25" customHeight="1" x14ac:dyDescent="0.15"/>
    <row r="557" ht="14.25" customHeight="1" x14ac:dyDescent="0.15"/>
    <row r="558" ht="14.25" customHeight="1" x14ac:dyDescent="0.15"/>
    <row r="559" ht="14.25" customHeight="1" x14ac:dyDescent="0.15"/>
    <row r="560" ht="14.25" customHeight="1" x14ac:dyDescent="0.15"/>
    <row r="561" ht="14.25" customHeight="1" x14ac:dyDescent="0.15"/>
    <row r="562" ht="14.25" customHeight="1" x14ac:dyDescent="0.15"/>
    <row r="563" ht="14.25" customHeight="1" x14ac:dyDescent="0.15"/>
    <row r="564" ht="14.25" customHeight="1" x14ac:dyDescent="0.15"/>
    <row r="565" ht="14.25" customHeight="1" x14ac:dyDescent="0.15"/>
    <row r="566" ht="14.25" customHeight="1" x14ac:dyDescent="0.15"/>
    <row r="567" ht="14.25" customHeight="1" x14ac:dyDescent="0.15"/>
    <row r="568" ht="14.25" customHeight="1" x14ac:dyDescent="0.15"/>
    <row r="569" ht="14.25" customHeight="1" x14ac:dyDescent="0.15"/>
    <row r="570" ht="14.25" customHeight="1" x14ac:dyDescent="0.15"/>
    <row r="571" ht="14.25" customHeight="1" x14ac:dyDescent="0.15"/>
    <row r="572" ht="14.25" customHeight="1" x14ac:dyDescent="0.15"/>
    <row r="573" ht="14.25" customHeight="1" x14ac:dyDescent="0.15"/>
    <row r="574" ht="14.25" customHeight="1" x14ac:dyDescent="0.15"/>
    <row r="575" ht="14.25" customHeight="1" x14ac:dyDescent="0.15"/>
    <row r="576" ht="14.25" customHeight="1" x14ac:dyDescent="0.15"/>
    <row r="577" ht="14.25" customHeight="1" x14ac:dyDescent="0.15"/>
    <row r="578" ht="14.25" customHeight="1" x14ac:dyDescent="0.15"/>
    <row r="579" ht="14.25" customHeight="1" x14ac:dyDescent="0.15"/>
    <row r="580" ht="14.25" customHeight="1" x14ac:dyDescent="0.15"/>
    <row r="581" ht="14.25" customHeight="1" x14ac:dyDescent="0.15"/>
    <row r="582" ht="14.25" customHeight="1" x14ac:dyDescent="0.15"/>
    <row r="583" ht="14.25" customHeight="1" x14ac:dyDescent="0.15"/>
    <row r="584" ht="14.25" customHeight="1" x14ac:dyDescent="0.15"/>
    <row r="585" ht="14.25" customHeight="1" x14ac:dyDescent="0.15"/>
    <row r="586" ht="14.25" customHeight="1" x14ac:dyDescent="0.15"/>
    <row r="587" ht="14.25" customHeight="1" x14ac:dyDescent="0.15"/>
    <row r="588" ht="14.25" customHeight="1" x14ac:dyDescent="0.15"/>
    <row r="589" ht="14.25" customHeight="1" x14ac:dyDescent="0.15"/>
    <row r="590" ht="14.25" customHeight="1" x14ac:dyDescent="0.15"/>
    <row r="591" ht="14.25" customHeight="1" x14ac:dyDescent="0.15"/>
    <row r="592" ht="14.25" customHeight="1" x14ac:dyDescent="0.15"/>
    <row r="593" ht="14.25" customHeight="1" x14ac:dyDescent="0.15"/>
    <row r="594" ht="14.25" customHeight="1" x14ac:dyDescent="0.15"/>
    <row r="595" ht="14.25" customHeight="1" x14ac:dyDescent="0.15"/>
    <row r="596" ht="14.25" customHeight="1" x14ac:dyDescent="0.15"/>
    <row r="597" ht="14.25" customHeight="1" x14ac:dyDescent="0.15"/>
    <row r="598" ht="14.25" customHeight="1" x14ac:dyDescent="0.15"/>
    <row r="599" ht="14.25" customHeight="1" x14ac:dyDescent="0.15"/>
    <row r="600" ht="14.25" customHeight="1" x14ac:dyDescent="0.15"/>
    <row r="601" ht="14.25" customHeight="1" x14ac:dyDescent="0.15"/>
    <row r="602" ht="14.25" customHeight="1" x14ac:dyDescent="0.15"/>
    <row r="603" ht="14.25" customHeight="1" x14ac:dyDescent="0.15"/>
    <row r="604" ht="14.25" customHeight="1" x14ac:dyDescent="0.15"/>
    <row r="605" ht="14.25" customHeight="1" x14ac:dyDescent="0.15"/>
    <row r="606" ht="14.25" customHeight="1" x14ac:dyDescent="0.15"/>
    <row r="607" ht="14.25" customHeight="1" x14ac:dyDescent="0.15"/>
    <row r="608" ht="14.25" customHeight="1" x14ac:dyDescent="0.15"/>
    <row r="609" ht="14.25" customHeight="1" x14ac:dyDescent="0.15"/>
    <row r="610" ht="14.25" customHeight="1" x14ac:dyDescent="0.15"/>
    <row r="611" ht="14.25" customHeight="1" x14ac:dyDescent="0.15"/>
    <row r="612" ht="14.25" customHeight="1" x14ac:dyDescent="0.15"/>
    <row r="613" ht="14.25" customHeight="1" x14ac:dyDescent="0.15"/>
    <row r="614" ht="14.25" customHeight="1" x14ac:dyDescent="0.15"/>
    <row r="615" ht="14.25" customHeight="1" x14ac:dyDescent="0.15"/>
    <row r="616" ht="14.25" customHeight="1" x14ac:dyDescent="0.15"/>
    <row r="617" ht="14.25" customHeight="1" x14ac:dyDescent="0.15"/>
    <row r="618" ht="14.25" customHeight="1" x14ac:dyDescent="0.15"/>
    <row r="619" ht="14.25" customHeight="1" x14ac:dyDescent="0.15"/>
    <row r="620" ht="14.25" customHeight="1" x14ac:dyDescent="0.15"/>
    <row r="621" ht="14.25" customHeight="1" x14ac:dyDescent="0.15"/>
    <row r="622" ht="14.25" customHeight="1" x14ac:dyDescent="0.15"/>
    <row r="623" ht="14.25" customHeight="1" x14ac:dyDescent="0.15"/>
    <row r="624" ht="14.25" customHeight="1" x14ac:dyDescent="0.15"/>
    <row r="625" ht="14.25" customHeight="1" x14ac:dyDescent="0.15"/>
    <row r="626" ht="14.25" customHeight="1" x14ac:dyDescent="0.15"/>
    <row r="627" ht="14.25" customHeight="1" x14ac:dyDescent="0.15"/>
    <row r="628" ht="14.25" customHeight="1" x14ac:dyDescent="0.15"/>
    <row r="629" ht="14.25" customHeight="1" x14ac:dyDescent="0.15"/>
    <row r="630" ht="14.25" customHeight="1" x14ac:dyDescent="0.15"/>
    <row r="631" ht="14.25" customHeight="1" x14ac:dyDescent="0.15"/>
    <row r="632" ht="14.25" customHeight="1" x14ac:dyDescent="0.15"/>
    <row r="633" ht="14.25" customHeight="1" x14ac:dyDescent="0.15"/>
    <row r="634" ht="14.25" customHeight="1" x14ac:dyDescent="0.15"/>
    <row r="635" ht="14.25" customHeight="1" x14ac:dyDescent="0.15"/>
    <row r="636" ht="14.25" customHeight="1" x14ac:dyDescent="0.15"/>
    <row r="637" ht="14.25" customHeight="1" x14ac:dyDescent="0.15"/>
    <row r="638" ht="14.25" customHeight="1" x14ac:dyDescent="0.15"/>
    <row r="639" ht="14.25" customHeight="1" x14ac:dyDescent="0.15"/>
    <row r="640" ht="14.25" customHeight="1" x14ac:dyDescent="0.15"/>
    <row r="641" ht="14.25" customHeight="1" x14ac:dyDescent="0.15"/>
    <row r="642" ht="14.25" customHeight="1" x14ac:dyDescent="0.15"/>
    <row r="643" ht="14.25" customHeight="1" x14ac:dyDescent="0.15"/>
    <row r="644" ht="14.25" customHeight="1" x14ac:dyDescent="0.15"/>
    <row r="645" ht="14.25" customHeight="1" x14ac:dyDescent="0.15"/>
    <row r="646" ht="14.25" customHeight="1" x14ac:dyDescent="0.15"/>
    <row r="647" ht="14.25" customHeight="1" x14ac:dyDescent="0.15"/>
    <row r="648" ht="14.25" customHeight="1" x14ac:dyDescent="0.15"/>
    <row r="649" ht="14.25" customHeight="1" x14ac:dyDescent="0.15"/>
    <row r="650" ht="14.25" customHeight="1" x14ac:dyDescent="0.15"/>
    <row r="651" ht="14.25" customHeight="1" x14ac:dyDescent="0.15"/>
    <row r="652" ht="14.25" customHeight="1" x14ac:dyDescent="0.15"/>
    <row r="653" ht="14.25" customHeight="1" x14ac:dyDescent="0.15"/>
    <row r="654" ht="14.25" customHeight="1" x14ac:dyDescent="0.15"/>
    <row r="655" ht="14.25" customHeight="1" x14ac:dyDescent="0.15"/>
    <row r="656" ht="14.25" customHeight="1" x14ac:dyDescent="0.15"/>
    <row r="657" ht="14.25" customHeight="1" x14ac:dyDescent="0.15"/>
    <row r="658" ht="14.25" customHeight="1" x14ac:dyDescent="0.15"/>
    <row r="659" ht="14.25" customHeight="1" x14ac:dyDescent="0.15"/>
    <row r="660" ht="14.25" customHeight="1" x14ac:dyDescent="0.15"/>
    <row r="661" ht="14.25" customHeight="1" x14ac:dyDescent="0.15"/>
    <row r="662" ht="14.25" customHeight="1" x14ac:dyDescent="0.15"/>
    <row r="663" ht="14.25" customHeight="1" x14ac:dyDescent="0.15"/>
    <row r="664" ht="14.25" customHeight="1" x14ac:dyDescent="0.15"/>
    <row r="665" ht="14.25" customHeight="1" x14ac:dyDescent="0.15"/>
    <row r="666" ht="14.25" customHeight="1" x14ac:dyDescent="0.15"/>
    <row r="667" ht="14.25" customHeight="1" x14ac:dyDescent="0.15"/>
    <row r="668" ht="14.25" customHeight="1" x14ac:dyDescent="0.15"/>
    <row r="669" ht="14.25" customHeight="1" x14ac:dyDescent="0.15"/>
    <row r="670" ht="14.25" customHeight="1" x14ac:dyDescent="0.15"/>
    <row r="671" ht="14.25" customHeight="1" x14ac:dyDescent="0.15"/>
    <row r="672" ht="14.25" customHeight="1" x14ac:dyDescent="0.15"/>
    <row r="673" ht="14.25" customHeight="1" x14ac:dyDescent="0.15"/>
    <row r="674" ht="14.25" customHeight="1" x14ac:dyDescent="0.15"/>
    <row r="675" ht="14.25" customHeight="1" x14ac:dyDescent="0.15"/>
    <row r="676" ht="14.25" customHeight="1" x14ac:dyDescent="0.15"/>
    <row r="677" ht="14.25" customHeight="1" x14ac:dyDescent="0.15"/>
    <row r="678" ht="14.25" customHeight="1" x14ac:dyDescent="0.15"/>
    <row r="679" ht="14.25" customHeight="1" x14ac:dyDescent="0.15"/>
    <row r="680" ht="14.25" customHeight="1" x14ac:dyDescent="0.15"/>
    <row r="681" ht="14.25" customHeight="1" x14ac:dyDescent="0.15"/>
    <row r="682" ht="14.25" customHeight="1" x14ac:dyDescent="0.15"/>
    <row r="683" ht="14.25" customHeight="1" x14ac:dyDescent="0.15"/>
    <row r="684" ht="14.25" customHeight="1" x14ac:dyDescent="0.15"/>
    <row r="685" ht="14.25" customHeight="1" x14ac:dyDescent="0.15"/>
    <row r="686" ht="14.25" customHeight="1" x14ac:dyDescent="0.15"/>
    <row r="687" ht="14.25" customHeight="1" x14ac:dyDescent="0.15"/>
    <row r="688" ht="14.25" customHeight="1" x14ac:dyDescent="0.15"/>
    <row r="689" ht="14.25" customHeight="1" x14ac:dyDescent="0.15"/>
    <row r="690" ht="14.25" customHeight="1" x14ac:dyDescent="0.15"/>
    <row r="691" ht="14.25" customHeight="1" x14ac:dyDescent="0.15"/>
    <row r="692" ht="14.25" customHeight="1" x14ac:dyDescent="0.15"/>
    <row r="693" ht="14.25" customHeight="1" x14ac:dyDescent="0.15"/>
    <row r="694" ht="14.25" customHeight="1" x14ac:dyDescent="0.15"/>
    <row r="695" ht="14.25" customHeight="1" x14ac:dyDescent="0.15"/>
    <row r="696" ht="14.25" customHeight="1" x14ac:dyDescent="0.15"/>
    <row r="697" ht="14.25" customHeight="1" x14ac:dyDescent="0.15"/>
    <row r="698" ht="14.25" customHeight="1" x14ac:dyDescent="0.15"/>
    <row r="699" ht="14.25" customHeight="1" x14ac:dyDescent="0.15"/>
    <row r="700" ht="14.25" customHeight="1" x14ac:dyDescent="0.15"/>
    <row r="701" ht="14.25" customHeight="1" x14ac:dyDescent="0.15"/>
    <row r="702" ht="14.25" customHeight="1" x14ac:dyDescent="0.15"/>
    <row r="703" ht="14.25" customHeight="1" x14ac:dyDescent="0.15"/>
    <row r="704" ht="14.25" customHeight="1" x14ac:dyDescent="0.15"/>
    <row r="705" ht="14.25" customHeight="1" x14ac:dyDescent="0.15"/>
    <row r="706" ht="14.25" customHeight="1" x14ac:dyDescent="0.15"/>
    <row r="707" ht="14.25" customHeight="1" x14ac:dyDescent="0.15"/>
    <row r="708" ht="14.25" customHeight="1" x14ac:dyDescent="0.15"/>
    <row r="709" ht="14.25" customHeight="1" x14ac:dyDescent="0.15"/>
    <row r="710" ht="14.25" customHeight="1" x14ac:dyDescent="0.15"/>
    <row r="711" ht="14.25" customHeight="1" x14ac:dyDescent="0.15"/>
    <row r="712" ht="14.25" customHeight="1" x14ac:dyDescent="0.15"/>
    <row r="713" ht="14.25" customHeight="1" x14ac:dyDescent="0.15"/>
    <row r="714" ht="14.25" customHeight="1" x14ac:dyDescent="0.15"/>
    <row r="715" ht="14.25" customHeight="1" x14ac:dyDescent="0.15"/>
    <row r="716" ht="14.25" customHeight="1" x14ac:dyDescent="0.15"/>
    <row r="717" ht="14.25" customHeight="1" x14ac:dyDescent="0.15"/>
    <row r="718" ht="14.25" customHeight="1" x14ac:dyDescent="0.15"/>
    <row r="719" ht="14.25" customHeight="1" x14ac:dyDescent="0.15"/>
    <row r="720" ht="14.25" customHeight="1" x14ac:dyDescent="0.15"/>
    <row r="721" ht="14.25" customHeight="1" x14ac:dyDescent="0.15"/>
    <row r="722" ht="14.25" customHeight="1" x14ac:dyDescent="0.15"/>
    <row r="723" ht="14.25" customHeight="1" x14ac:dyDescent="0.15"/>
    <row r="724" ht="14.25" customHeight="1" x14ac:dyDescent="0.15"/>
    <row r="725" ht="14.25" customHeight="1" x14ac:dyDescent="0.15"/>
    <row r="726" ht="14.25" customHeight="1" x14ac:dyDescent="0.15"/>
    <row r="727" ht="14.25" customHeight="1" x14ac:dyDescent="0.15"/>
    <row r="728" ht="14.25" customHeight="1" x14ac:dyDescent="0.15"/>
    <row r="729" ht="14.25" customHeight="1" x14ac:dyDescent="0.15"/>
    <row r="730" ht="14.25" customHeight="1" x14ac:dyDescent="0.15"/>
    <row r="731" ht="14.25" customHeight="1" x14ac:dyDescent="0.15"/>
    <row r="732" ht="14.25" customHeight="1" x14ac:dyDescent="0.15"/>
    <row r="733" ht="14.25" customHeight="1" x14ac:dyDescent="0.15"/>
    <row r="734" ht="14.25" customHeight="1" x14ac:dyDescent="0.15"/>
    <row r="735" ht="14.25" customHeight="1" x14ac:dyDescent="0.15"/>
    <row r="736" ht="14.25" customHeight="1" x14ac:dyDescent="0.15"/>
    <row r="737" ht="14.25" customHeight="1" x14ac:dyDescent="0.15"/>
    <row r="738" ht="14.25" customHeight="1" x14ac:dyDescent="0.15"/>
    <row r="739" ht="14.25" customHeight="1" x14ac:dyDescent="0.15"/>
    <row r="740" ht="14.25" customHeight="1" x14ac:dyDescent="0.15"/>
    <row r="741" ht="14.25" customHeight="1" x14ac:dyDescent="0.15"/>
    <row r="742" ht="14.25" customHeight="1" x14ac:dyDescent="0.15"/>
    <row r="743" ht="14.25" customHeight="1" x14ac:dyDescent="0.15"/>
    <row r="744" ht="14.25" customHeight="1" x14ac:dyDescent="0.15"/>
    <row r="745" ht="14.25" customHeight="1" x14ac:dyDescent="0.15"/>
    <row r="746" ht="14.25" customHeight="1" x14ac:dyDescent="0.15"/>
    <row r="747" ht="14.25" customHeight="1" x14ac:dyDescent="0.15"/>
    <row r="748" ht="14.25" customHeight="1" x14ac:dyDescent="0.15"/>
    <row r="749" ht="14.25" customHeight="1" x14ac:dyDescent="0.15"/>
    <row r="750" ht="14.25" customHeight="1" x14ac:dyDescent="0.15"/>
    <row r="751" ht="14.25" customHeight="1" x14ac:dyDescent="0.15"/>
    <row r="752" ht="14.25" customHeight="1" x14ac:dyDescent="0.15"/>
    <row r="753" ht="14.25" customHeight="1" x14ac:dyDescent="0.15"/>
    <row r="754" ht="14.25" customHeight="1" x14ac:dyDescent="0.15"/>
    <row r="755" ht="14.25" customHeight="1" x14ac:dyDescent="0.15"/>
    <row r="756" ht="14.25" customHeight="1" x14ac:dyDescent="0.15"/>
    <row r="757" ht="14.25" customHeight="1" x14ac:dyDescent="0.15"/>
    <row r="758" ht="14.25" customHeight="1" x14ac:dyDescent="0.15"/>
    <row r="759" ht="14.25" customHeight="1" x14ac:dyDescent="0.15"/>
    <row r="760" ht="14.25" customHeight="1" x14ac:dyDescent="0.15"/>
    <row r="761" ht="14.25" customHeight="1" x14ac:dyDescent="0.15"/>
    <row r="762" ht="14.25" customHeight="1" x14ac:dyDescent="0.15"/>
    <row r="763" ht="14.25" customHeight="1" x14ac:dyDescent="0.15"/>
    <row r="764" ht="14.25" customHeight="1" x14ac:dyDescent="0.15"/>
    <row r="765" ht="14.25" customHeight="1" x14ac:dyDescent="0.15"/>
    <row r="766" ht="14.25" customHeight="1" x14ac:dyDescent="0.15"/>
    <row r="767" ht="14.25" customHeight="1" x14ac:dyDescent="0.15"/>
    <row r="768" ht="14.25" customHeight="1" x14ac:dyDescent="0.15"/>
    <row r="769" ht="14.25" customHeight="1" x14ac:dyDescent="0.15"/>
    <row r="770" ht="14.25" customHeight="1" x14ac:dyDescent="0.15"/>
    <row r="771" ht="14.25" customHeight="1" x14ac:dyDescent="0.15"/>
    <row r="772" ht="14.25" customHeight="1" x14ac:dyDescent="0.15"/>
    <row r="773" ht="14.25" customHeight="1" x14ac:dyDescent="0.15"/>
    <row r="774" ht="14.25" customHeight="1" x14ac:dyDescent="0.15"/>
    <row r="775" ht="14.25" customHeight="1" x14ac:dyDescent="0.15"/>
    <row r="776" ht="14.25" customHeight="1" x14ac:dyDescent="0.15"/>
    <row r="777" ht="14.25" customHeight="1" x14ac:dyDescent="0.15"/>
    <row r="778" ht="14.25" customHeight="1" x14ac:dyDescent="0.15"/>
    <row r="779" ht="14.25" customHeight="1" x14ac:dyDescent="0.15"/>
    <row r="780" ht="14.25" customHeight="1" x14ac:dyDescent="0.15"/>
    <row r="781" ht="14.25" customHeight="1" x14ac:dyDescent="0.15"/>
    <row r="782" ht="14.25" customHeight="1" x14ac:dyDescent="0.15"/>
    <row r="783" ht="14.25" customHeight="1" x14ac:dyDescent="0.15"/>
    <row r="784" ht="14.25" customHeight="1" x14ac:dyDescent="0.15"/>
    <row r="785" ht="14.25" customHeight="1" x14ac:dyDescent="0.15"/>
    <row r="786" ht="14.25" customHeight="1" x14ac:dyDescent="0.15"/>
    <row r="787" ht="14.25" customHeight="1" x14ac:dyDescent="0.15"/>
    <row r="788" ht="14.25" customHeight="1" x14ac:dyDescent="0.15"/>
    <row r="789" ht="14.25" customHeight="1" x14ac:dyDescent="0.15"/>
    <row r="790" ht="14.25" customHeight="1" x14ac:dyDescent="0.15"/>
    <row r="791" ht="14.25" customHeight="1" x14ac:dyDescent="0.15"/>
    <row r="792" ht="14.25" customHeight="1" x14ac:dyDescent="0.15"/>
    <row r="793" ht="14.25" customHeight="1" x14ac:dyDescent="0.15"/>
    <row r="794" ht="14.25" customHeight="1" x14ac:dyDescent="0.15"/>
    <row r="795" ht="14.25" customHeight="1" x14ac:dyDescent="0.15"/>
    <row r="796" ht="14.25" customHeight="1" x14ac:dyDescent="0.15"/>
    <row r="797" ht="14.25" customHeight="1" x14ac:dyDescent="0.15"/>
    <row r="798" ht="14.25" customHeight="1" x14ac:dyDescent="0.15"/>
    <row r="799" ht="14.25" customHeight="1" x14ac:dyDescent="0.15"/>
    <row r="800" ht="14.25" customHeight="1" x14ac:dyDescent="0.15"/>
    <row r="801" ht="14.25" customHeight="1" x14ac:dyDescent="0.15"/>
    <row r="802" ht="14.25" customHeight="1" x14ac:dyDescent="0.15"/>
    <row r="803" ht="14.25" customHeight="1" x14ac:dyDescent="0.15"/>
    <row r="804" ht="14.25" customHeight="1" x14ac:dyDescent="0.15"/>
    <row r="805" ht="14.25" customHeight="1" x14ac:dyDescent="0.15"/>
    <row r="806" ht="14.25" customHeight="1" x14ac:dyDescent="0.15"/>
    <row r="807" ht="14.25" customHeight="1" x14ac:dyDescent="0.15"/>
    <row r="808" ht="14.25" customHeight="1" x14ac:dyDescent="0.15"/>
    <row r="809" ht="14.25" customHeight="1" x14ac:dyDescent="0.15"/>
    <row r="810" ht="14.25" customHeight="1" x14ac:dyDescent="0.15"/>
    <row r="811" ht="14.25" customHeight="1" x14ac:dyDescent="0.15"/>
    <row r="812" ht="14.25" customHeight="1" x14ac:dyDescent="0.15"/>
    <row r="813" ht="14.25" customHeight="1" x14ac:dyDescent="0.15"/>
    <row r="814" ht="14.25" customHeight="1" x14ac:dyDescent="0.15"/>
    <row r="815" ht="14.25" customHeight="1" x14ac:dyDescent="0.15"/>
    <row r="816" ht="14.25" customHeight="1" x14ac:dyDescent="0.15"/>
    <row r="817" ht="14.25" customHeight="1" x14ac:dyDescent="0.15"/>
    <row r="818" ht="14.25" customHeight="1" x14ac:dyDescent="0.15"/>
    <row r="819" ht="14.25" customHeight="1" x14ac:dyDescent="0.15"/>
    <row r="820" ht="14.25" customHeight="1" x14ac:dyDescent="0.15"/>
    <row r="821" ht="14.25" customHeight="1" x14ac:dyDescent="0.15"/>
    <row r="822" ht="14.25" customHeight="1" x14ac:dyDescent="0.15"/>
    <row r="823" ht="14.25" customHeight="1" x14ac:dyDescent="0.15"/>
    <row r="824" ht="14.25" customHeight="1" x14ac:dyDescent="0.15"/>
    <row r="825" ht="14.25" customHeight="1" x14ac:dyDescent="0.15"/>
    <row r="826" ht="14.25" customHeight="1" x14ac:dyDescent="0.15"/>
    <row r="827" ht="14.25" customHeight="1" x14ac:dyDescent="0.15"/>
    <row r="828" ht="14.25" customHeight="1" x14ac:dyDescent="0.15"/>
    <row r="829" ht="14.25" customHeight="1" x14ac:dyDescent="0.15"/>
    <row r="830" ht="14.25" customHeight="1" x14ac:dyDescent="0.15"/>
    <row r="831" ht="14.25" customHeight="1" x14ac:dyDescent="0.15"/>
    <row r="832" ht="14.25" customHeight="1" x14ac:dyDescent="0.15"/>
    <row r="833" ht="14.25" customHeight="1" x14ac:dyDescent="0.15"/>
    <row r="834" ht="14.25" customHeight="1" x14ac:dyDescent="0.15"/>
    <row r="835" ht="14.25" customHeight="1" x14ac:dyDescent="0.15"/>
    <row r="836" ht="14.25" customHeight="1" x14ac:dyDescent="0.15"/>
    <row r="837" ht="14.25" customHeight="1" x14ac:dyDescent="0.15"/>
    <row r="838" ht="14.25" customHeight="1" x14ac:dyDescent="0.15"/>
    <row r="839" ht="14.25" customHeight="1" x14ac:dyDescent="0.15"/>
    <row r="840" ht="14.25" customHeight="1" x14ac:dyDescent="0.15"/>
    <row r="841" ht="14.25" customHeight="1" x14ac:dyDescent="0.15"/>
    <row r="842" ht="14.25" customHeight="1" x14ac:dyDescent="0.15"/>
    <row r="843" ht="14.25" customHeight="1" x14ac:dyDescent="0.15"/>
    <row r="844" ht="14.25" customHeight="1" x14ac:dyDescent="0.15"/>
    <row r="845" ht="14.25" customHeight="1" x14ac:dyDescent="0.15"/>
    <row r="846" ht="14.25" customHeight="1" x14ac:dyDescent="0.15"/>
    <row r="847" ht="14.25" customHeight="1" x14ac:dyDescent="0.15"/>
    <row r="848" ht="14.25" customHeight="1" x14ac:dyDescent="0.15"/>
    <row r="849" ht="14.25" customHeight="1" x14ac:dyDescent="0.15"/>
    <row r="850" ht="14.25" customHeight="1" x14ac:dyDescent="0.15"/>
    <row r="851" ht="14.25" customHeight="1" x14ac:dyDescent="0.15"/>
    <row r="852" ht="14.25" customHeight="1" x14ac:dyDescent="0.15"/>
    <row r="853" ht="14.25" customHeight="1" x14ac:dyDescent="0.15"/>
    <row r="854" ht="14.25" customHeight="1" x14ac:dyDescent="0.15"/>
    <row r="855" ht="14.25" customHeight="1" x14ac:dyDescent="0.15"/>
    <row r="856" ht="14.25" customHeight="1" x14ac:dyDescent="0.15"/>
    <row r="857" ht="14.25" customHeight="1" x14ac:dyDescent="0.15"/>
    <row r="858" ht="14.25" customHeight="1" x14ac:dyDescent="0.15"/>
    <row r="859" ht="14.25" customHeight="1" x14ac:dyDescent="0.15"/>
    <row r="860" ht="14.25" customHeight="1" x14ac:dyDescent="0.15"/>
    <row r="861" ht="14.25" customHeight="1" x14ac:dyDescent="0.15"/>
    <row r="862" ht="14.25" customHeight="1" x14ac:dyDescent="0.15"/>
    <row r="863" ht="14.25" customHeight="1" x14ac:dyDescent="0.15"/>
    <row r="864" ht="14.25" customHeight="1" x14ac:dyDescent="0.15"/>
    <row r="865" ht="14.25" customHeight="1" x14ac:dyDescent="0.15"/>
    <row r="866" ht="14.25" customHeight="1" x14ac:dyDescent="0.15"/>
    <row r="867" ht="14.25" customHeight="1" x14ac:dyDescent="0.15"/>
    <row r="868" ht="14.25" customHeight="1" x14ac:dyDescent="0.15"/>
    <row r="869" ht="14.25" customHeight="1" x14ac:dyDescent="0.15"/>
    <row r="870" ht="14.25" customHeight="1" x14ac:dyDescent="0.15"/>
    <row r="871" ht="14.25" customHeight="1" x14ac:dyDescent="0.15"/>
    <row r="872" ht="14.25" customHeight="1" x14ac:dyDescent="0.15"/>
    <row r="873" ht="14.25" customHeight="1" x14ac:dyDescent="0.15"/>
    <row r="874" ht="14.25" customHeight="1" x14ac:dyDescent="0.15"/>
    <row r="875" ht="14.25" customHeight="1" x14ac:dyDescent="0.15"/>
    <row r="876" ht="14.25" customHeight="1" x14ac:dyDescent="0.15"/>
    <row r="877" ht="14.25" customHeight="1" x14ac:dyDescent="0.15"/>
    <row r="878" ht="14.25" customHeight="1" x14ac:dyDescent="0.15"/>
    <row r="879" ht="14.25" customHeight="1" x14ac:dyDescent="0.15"/>
    <row r="880" ht="14.25" customHeight="1" x14ac:dyDescent="0.15"/>
    <row r="881" ht="14.25" customHeight="1" x14ac:dyDescent="0.15"/>
    <row r="882" ht="14.25" customHeight="1" x14ac:dyDescent="0.15"/>
    <row r="883" ht="14.25" customHeight="1" x14ac:dyDescent="0.15"/>
    <row r="884" ht="14.25" customHeight="1" x14ac:dyDescent="0.15"/>
    <row r="885" ht="14.25" customHeight="1" x14ac:dyDescent="0.15"/>
    <row r="886" ht="14.25" customHeight="1" x14ac:dyDescent="0.15"/>
    <row r="887" ht="14.25" customHeight="1" x14ac:dyDescent="0.15"/>
    <row r="888" ht="14.25" customHeight="1" x14ac:dyDescent="0.15"/>
    <row r="889" ht="14.25" customHeight="1" x14ac:dyDescent="0.15"/>
    <row r="890" ht="14.25" customHeight="1" x14ac:dyDescent="0.15"/>
    <row r="891" ht="14.25" customHeight="1" x14ac:dyDescent="0.15"/>
    <row r="892" ht="14.25" customHeight="1" x14ac:dyDescent="0.15"/>
    <row r="893" ht="14.25" customHeight="1" x14ac:dyDescent="0.15"/>
    <row r="894" ht="14.25" customHeight="1" x14ac:dyDescent="0.15"/>
    <row r="895" ht="14.25" customHeight="1" x14ac:dyDescent="0.15"/>
    <row r="896" ht="14.25" customHeight="1" x14ac:dyDescent="0.15"/>
    <row r="897" ht="14.25" customHeight="1" x14ac:dyDescent="0.15"/>
    <row r="898" ht="14.25" customHeight="1" x14ac:dyDescent="0.15"/>
    <row r="899" ht="14.25" customHeight="1" x14ac:dyDescent="0.15"/>
    <row r="900" ht="14.25" customHeight="1" x14ac:dyDescent="0.15"/>
    <row r="901" ht="14.25" customHeight="1" x14ac:dyDescent="0.15"/>
    <row r="902" ht="14.25" customHeight="1" x14ac:dyDescent="0.15"/>
    <row r="903" ht="14.25" customHeight="1" x14ac:dyDescent="0.15"/>
    <row r="904" ht="14.25" customHeight="1" x14ac:dyDescent="0.15"/>
    <row r="905" ht="14.25" customHeight="1" x14ac:dyDescent="0.15"/>
    <row r="906" ht="14.25" customHeight="1" x14ac:dyDescent="0.15"/>
    <row r="907" ht="14.25" customHeight="1" x14ac:dyDescent="0.15"/>
    <row r="908" ht="14.25" customHeight="1" x14ac:dyDescent="0.15"/>
    <row r="909" ht="14.25" customHeight="1" x14ac:dyDescent="0.15"/>
    <row r="910" ht="14.25" customHeight="1" x14ac:dyDescent="0.15"/>
    <row r="911" ht="14.25" customHeight="1" x14ac:dyDescent="0.15"/>
    <row r="912" ht="14.25" customHeight="1" x14ac:dyDescent="0.15"/>
    <row r="913" ht="14.25" customHeight="1" x14ac:dyDescent="0.15"/>
    <row r="914" ht="14.25" customHeight="1" x14ac:dyDescent="0.15"/>
    <row r="915" ht="14.25" customHeight="1" x14ac:dyDescent="0.15"/>
    <row r="916" ht="14.25" customHeight="1" x14ac:dyDescent="0.15"/>
    <row r="917" ht="14.25" customHeight="1" x14ac:dyDescent="0.15"/>
    <row r="918" ht="14.25" customHeight="1" x14ac:dyDescent="0.15"/>
    <row r="919" ht="14.25" customHeight="1" x14ac:dyDescent="0.15"/>
    <row r="920" ht="14.25" customHeight="1" x14ac:dyDescent="0.15"/>
    <row r="921" ht="14.25" customHeight="1" x14ac:dyDescent="0.15"/>
    <row r="922" ht="14.25" customHeight="1" x14ac:dyDescent="0.15"/>
    <row r="923" ht="14.25" customHeight="1" x14ac:dyDescent="0.15"/>
    <row r="924" ht="14.25" customHeight="1" x14ac:dyDescent="0.15"/>
    <row r="925" ht="14.25" customHeight="1" x14ac:dyDescent="0.15"/>
    <row r="926" ht="14.25" customHeight="1" x14ac:dyDescent="0.15"/>
    <row r="927" ht="14.25" customHeight="1" x14ac:dyDescent="0.15"/>
    <row r="928" ht="14.25" customHeight="1" x14ac:dyDescent="0.15"/>
    <row r="929" ht="14.25" customHeight="1" x14ac:dyDescent="0.15"/>
    <row r="930" ht="14.25" customHeight="1" x14ac:dyDescent="0.15"/>
    <row r="931" ht="14.25" customHeight="1" x14ac:dyDescent="0.15"/>
    <row r="932" ht="14.25" customHeight="1" x14ac:dyDescent="0.15"/>
    <row r="933" ht="14.25" customHeight="1" x14ac:dyDescent="0.15"/>
    <row r="934" ht="14.25" customHeight="1" x14ac:dyDescent="0.15"/>
    <row r="935" ht="14.25" customHeight="1" x14ac:dyDescent="0.15"/>
    <row r="936" ht="14.25" customHeight="1" x14ac:dyDescent="0.15"/>
    <row r="937" ht="14.25" customHeight="1" x14ac:dyDescent="0.15"/>
    <row r="938" ht="14.25" customHeight="1" x14ac:dyDescent="0.15"/>
    <row r="939" ht="14.25" customHeight="1" x14ac:dyDescent="0.15"/>
    <row r="940" ht="14.25" customHeight="1" x14ac:dyDescent="0.15"/>
    <row r="941" ht="14.25" customHeight="1" x14ac:dyDescent="0.15"/>
    <row r="942" ht="14.25" customHeight="1" x14ac:dyDescent="0.15"/>
    <row r="943" ht="14.25" customHeight="1" x14ac:dyDescent="0.15"/>
    <row r="944" ht="14.25" customHeight="1" x14ac:dyDescent="0.15"/>
    <row r="945" ht="14.25" customHeight="1" x14ac:dyDescent="0.15"/>
    <row r="946" ht="14.25" customHeight="1" x14ac:dyDescent="0.15"/>
    <row r="947" ht="14.25" customHeight="1" x14ac:dyDescent="0.15"/>
    <row r="948" ht="14.25" customHeight="1" x14ac:dyDescent="0.15"/>
    <row r="949" ht="14.25" customHeight="1" x14ac:dyDescent="0.15"/>
    <row r="950" ht="14.25" customHeight="1" x14ac:dyDescent="0.15"/>
    <row r="951" ht="14.25" customHeight="1" x14ac:dyDescent="0.15"/>
    <row r="952" ht="14.25" customHeight="1" x14ac:dyDescent="0.15"/>
    <row r="953" ht="14.25" customHeight="1" x14ac:dyDescent="0.15"/>
    <row r="954" ht="14.25" customHeight="1" x14ac:dyDescent="0.15"/>
    <row r="955" ht="14.25" customHeight="1" x14ac:dyDescent="0.15"/>
    <row r="956" ht="14.25" customHeight="1" x14ac:dyDescent="0.15"/>
    <row r="957" ht="14.25" customHeight="1" x14ac:dyDescent="0.15"/>
    <row r="958" ht="14.25" customHeight="1" x14ac:dyDescent="0.15"/>
    <row r="959" ht="14.25" customHeight="1" x14ac:dyDescent="0.15"/>
    <row r="960" ht="14.25" customHeight="1" x14ac:dyDescent="0.15"/>
    <row r="961" ht="14.25" customHeight="1" x14ac:dyDescent="0.15"/>
    <row r="962" ht="14.25" customHeight="1" x14ac:dyDescent="0.15"/>
    <row r="963" ht="14.25" customHeight="1" x14ac:dyDescent="0.15"/>
    <row r="964" ht="14.25" customHeight="1" x14ac:dyDescent="0.15"/>
    <row r="965" ht="14.25" customHeight="1" x14ac:dyDescent="0.15"/>
    <row r="966" ht="14.25" customHeight="1" x14ac:dyDescent="0.15"/>
    <row r="967" ht="14.25" customHeight="1" x14ac:dyDescent="0.15"/>
    <row r="968" ht="14.25" customHeight="1" x14ac:dyDescent="0.15"/>
    <row r="969" ht="14.25" customHeight="1" x14ac:dyDescent="0.15"/>
    <row r="970" ht="14.25" customHeight="1" x14ac:dyDescent="0.15"/>
    <row r="971" ht="14.25" customHeight="1" x14ac:dyDescent="0.15"/>
    <row r="972" ht="14.25" customHeight="1" x14ac:dyDescent="0.15"/>
    <row r="973" ht="14.25" customHeight="1" x14ac:dyDescent="0.15"/>
    <row r="974" ht="14.25" customHeight="1" x14ac:dyDescent="0.15"/>
    <row r="975" ht="14.25" customHeight="1" x14ac:dyDescent="0.15"/>
    <row r="976" ht="14.25" customHeight="1" x14ac:dyDescent="0.15"/>
    <row r="977" ht="14.25" customHeight="1" x14ac:dyDescent="0.15"/>
    <row r="978" ht="14.25" customHeight="1" x14ac:dyDescent="0.15"/>
    <row r="979" ht="14.25" customHeight="1" x14ac:dyDescent="0.15"/>
    <row r="980" ht="14.25" customHeight="1" x14ac:dyDescent="0.15"/>
    <row r="981" ht="14.25" customHeight="1" x14ac:dyDescent="0.15"/>
    <row r="982" ht="14.25" customHeight="1" x14ac:dyDescent="0.15"/>
    <row r="983" ht="14.25" customHeight="1" x14ac:dyDescent="0.15"/>
    <row r="984" ht="14.25" customHeight="1" x14ac:dyDescent="0.15"/>
    <row r="985" ht="14.25" customHeight="1" x14ac:dyDescent="0.15"/>
    <row r="986" ht="14.25" customHeight="1" x14ac:dyDescent="0.15"/>
    <row r="987" ht="14.25" customHeight="1" x14ac:dyDescent="0.15"/>
    <row r="988" ht="14.25" customHeight="1" x14ac:dyDescent="0.15"/>
    <row r="989" ht="14.25" customHeight="1" x14ac:dyDescent="0.15"/>
    <row r="990" ht="14.25" customHeight="1" x14ac:dyDescent="0.15"/>
    <row r="991" ht="14.25" customHeight="1" x14ac:dyDescent="0.15"/>
    <row r="992" ht="14.25" customHeight="1" x14ac:dyDescent="0.15"/>
    <row r="993" ht="14.25" customHeight="1" x14ac:dyDescent="0.15"/>
    <row r="994" ht="14.25" customHeight="1" x14ac:dyDescent="0.15"/>
    <row r="995" ht="14.25" customHeight="1" x14ac:dyDescent="0.15"/>
    <row r="996" ht="14.25" customHeight="1" x14ac:dyDescent="0.15"/>
    <row r="997" ht="14.25" customHeight="1" x14ac:dyDescent="0.15"/>
    <row r="998" ht="14.25" customHeight="1" x14ac:dyDescent="0.15"/>
    <row r="999" ht="14.25" customHeight="1" x14ac:dyDescent="0.15"/>
    <row r="1000" ht="14.25" customHeight="1" x14ac:dyDescent="0.15"/>
  </sheetData>
  <mergeCells count="35">
    <mergeCell ref="C3:G3"/>
    <mergeCell ref="B23:L25"/>
    <mergeCell ref="B29:F29"/>
    <mergeCell ref="B30:C30"/>
    <mergeCell ref="D30:F30"/>
    <mergeCell ref="B31:C31"/>
    <mergeCell ref="D31:F31"/>
    <mergeCell ref="B32:C32"/>
    <mergeCell ref="D32:F32"/>
    <mergeCell ref="B33:D33"/>
    <mergeCell ref="E33:F33"/>
    <mergeCell ref="E40:F40"/>
    <mergeCell ref="B34:F34"/>
    <mergeCell ref="B35:F35"/>
    <mergeCell ref="E37:F37"/>
    <mergeCell ref="B41:F52"/>
    <mergeCell ref="B37:D37"/>
    <mergeCell ref="B38:D38"/>
    <mergeCell ref="E38:F38"/>
    <mergeCell ref="B39:C39"/>
    <mergeCell ref="E39:F39"/>
    <mergeCell ref="H48:L48"/>
    <mergeCell ref="B67:L67"/>
    <mergeCell ref="B68:L68"/>
    <mergeCell ref="H54:L54"/>
    <mergeCell ref="B57:I57"/>
    <mergeCell ref="G60:K62"/>
    <mergeCell ref="C61:F61"/>
    <mergeCell ref="C62:F62"/>
    <mergeCell ref="G63:K63"/>
    <mergeCell ref="B65:L66"/>
    <mergeCell ref="B54:F54"/>
    <mergeCell ref="B55:F56"/>
    <mergeCell ref="C60:F60"/>
    <mergeCell ref="B53:F53"/>
  </mergeCells>
  <dataValidations count="1">
    <dataValidation type="list" allowBlank="1" showErrorMessage="1" sqref="E38" xr:uid="{00000000-0002-0000-0C00-000000000000}">
      <formula1>$N$18:$P$18</formula1>
    </dataValidation>
  </dataValidations>
  <hyperlinks>
    <hyperlink ref="C61" r:id="rId1" xr:uid="{00000000-0004-0000-0C00-000000000000}"/>
  </hyperlinks>
  <pageMargins left="0.7" right="0.7" top="0.75" bottom="0.75" header="0" footer="0"/>
  <pageSetup fitToWidth="0"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C00-000001000000}">
          <x14:formula1>
            <xm:f>Hoja3!$B$2:$B$9</xm:f>
          </x14:formula1>
          <xm:sqref>C60</xm:sqref>
        </x14:dataValidation>
        <x14:dataValidation type="list" allowBlank="1" showErrorMessage="1" xr:uid="{00000000-0002-0000-0C00-000002000000}">
          <x14:formula1>
            <xm:f>Hoja3!$D$2:$D$9</xm:f>
          </x14:formula1>
          <xm:sqref>C62:C64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1000"/>
  <sheetViews>
    <sheetView tabSelected="1" topLeftCell="A4" workbookViewId="0">
      <selection activeCell="D30" sqref="D30:F30"/>
    </sheetView>
  </sheetViews>
  <sheetFormatPr baseColWidth="10" defaultColWidth="12.6640625" defaultRowHeight="15" customHeight="1" x14ac:dyDescent="0.15"/>
  <cols>
    <col min="1" max="1" width="1.5" customWidth="1"/>
    <col min="2" max="2" width="11" customWidth="1"/>
    <col min="3" max="3" width="9.6640625" customWidth="1"/>
    <col min="4" max="4" width="14" customWidth="1"/>
    <col min="5" max="5" width="11.5" customWidth="1"/>
    <col min="6" max="6" width="20.33203125" customWidth="1"/>
    <col min="7" max="7" width="2.1640625" customWidth="1"/>
    <col min="8" max="8" width="3.1640625" customWidth="1"/>
    <col min="9" max="9" width="14.6640625" customWidth="1"/>
    <col min="10" max="10" width="13.33203125" customWidth="1"/>
    <col min="11" max="11" width="6.1640625" customWidth="1"/>
    <col min="12" max="12" width="29.1640625" customWidth="1"/>
    <col min="13" max="13" width="18.33203125" hidden="1" customWidth="1"/>
    <col min="14" max="14" width="14" hidden="1" customWidth="1"/>
    <col min="15" max="15" width="16.6640625" hidden="1" customWidth="1"/>
    <col min="16" max="16" width="17" hidden="1" customWidth="1"/>
    <col min="17" max="17" width="2.83203125" customWidth="1"/>
    <col min="18" max="25" width="10.6640625" customWidth="1"/>
  </cols>
  <sheetData>
    <row r="1" spans="1:25" ht="16" x14ac:dyDescent="0.2">
      <c r="A1" s="53"/>
      <c r="B1" s="4"/>
      <c r="C1" s="4"/>
      <c r="D1" s="4"/>
      <c r="E1" s="4"/>
      <c r="F1" s="4"/>
      <c r="G1" s="4"/>
      <c r="H1" s="4"/>
      <c r="I1" s="4"/>
      <c r="J1" s="4"/>
      <c r="K1" s="4"/>
      <c r="L1" s="5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</row>
    <row r="2" spans="1:25" ht="16" x14ac:dyDescent="0.2">
      <c r="A2" s="55"/>
      <c r="B2" s="8"/>
      <c r="C2" s="8"/>
      <c r="D2" s="8"/>
      <c r="E2" s="8"/>
      <c r="F2" s="8"/>
      <c r="G2" s="8"/>
      <c r="H2" s="8"/>
      <c r="I2" s="8"/>
      <c r="J2" s="8"/>
      <c r="K2" s="8"/>
      <c r="L2" s="9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</row>
    <row r="3" spans="1:25" ht="18" x14ac:dyDescent="0.2">
      <c r="A3" s="55"/>
      <c r="B3" s="8"/>
      <c r="C3" s="454" t="s">
        <v>0</v>
      </c>
      <c r="D3" s="338"/>
      <c r="E3" s="338"/>
      <c r="F3" s="338"/>
      <c r="G3" s="339"/>
      <c r="H3" s="8"/>
      <c r="I3" s="8"/>
      <c r="J3" s="8"/>
      <c r="K3" s="8"/>
      <c r="L3" s="9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</row>
    <row r="4" spans="1:25" ht="16" x14ac:dyDescent="0.2">
      <c r="A4" s="55"/>
      <c r="B4" s="8"/>
      <c r="C4" s="8"/>
      <c r="D4" s="8"/>
      <c r="E4" s="8"/>
      <c r="F4" s="8"/>
      <c r="G4" s="8"/>
      <c r="H4" s="8"/>
      <c r="I4" s="8"/>
      <c r="J4" s="8"/>
      <c r="K4" s="8"/>
      <c r="L4" s="9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</row>
    <row r="5" spans="1:25" ht="16" x14ac:dyDescent="0.2">
      <c r="A5" s="55"/>
      <c r="B5" s="8"/>
      <c r="C5" s="8"/>
      <c r="D5" s="8"/>
      <c r="E5" s="8"/>
      <c r="F5" s="8"/>
      <c r="G5" s="8"/>
      <c r="H5" s="8"/>
      <c r="I5" s="8"/>
      <c r="J5" s="8"/>
      <c r="K5" s="8"/>
      <c r="L5" s="9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</row>
    <row r="6" spans="1:25" ht="16" x14ac:dyDescent="0.2">
      <c r="A6" s="55"/>
      <c r="B6" s="8"/>
      <c r="C6" s="8"/>
      <c r="D6" s="8"/>
      <c r="E6" s="8"/>
      <c r="F6" s="8"/>
      <c r="G6" s="8"/>
      <c r="H6" s="8"/>
      <c r="I6" s="8"/>
      <c r="J6" s="8"/>
      <c r="K6" s="8"/>
      <c r="L6" s="9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</row>
    <row r="7" spans="1:25" ht="16" x14ac:dyDescent="0.2">
      <c r="A7" s="55"/>
      <c r="B7" s="8"/>
      <c r="C7" s="8"/>
      <c r="D7" s="8"/>
      <c r="E7" s="8"/>
      <c r="F7" s="8"/>
      <c r="G7" s="8"/>
      <c r="H7" s="8"/>
      <c r="I7" s="8"/>
      <c r="J7" s="8"/>
      <c r="K7" s="8"/>
      <c r="L7" s="9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</row>
    <row r="8" spans="1:25" ht="11.25" customHeight="1" x14ac:dyDescent="0.2">
      <c r="A8" s="55"/>
      <c r="B8" s="8"/>
      <c r="C8" s="8"/>
      <c r="D8" s="8"/>
      <c r="E8" s="8"/>
      <c r="F8" s="8"/>
      <c r="G8" s="8"/>
      <c r="H8" s="8"/>
      <c r="I8" s="8"/>
      <c r="J8" s="8"/>
      <c r="K8" s="8"/>
      <c r="L8" s="9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</row>
    <row r="9" spans="1:25" ht="9.75" customHeight="1" x14ac:dyDescent="0.2">
      <c r="A9" s="55"/>
      <c r="B9" s="8"/>
      <c r="C9" s="8"/>
      <c r="D9" s="8"/>
      <c r="E9" s="8"/>
      <c r="F9" s="8"/>
      <c r="G9" s="8"/>
      <c r="H9" s="8"/>
      <c r="I9" s="8"/>
      <c r="J9" s="8"/>
      <c r="K9" s="8"/>
      <c r="L9" s="9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</row>
    <row r="10" spans="1:25" ht="16.5" customHeight="1" x14ac:dyDescent="0.2">
      <c r="A10" s="55"/>
      <c r="B10" s="8"/>
      <c r="C10" s="8"/>
      <c r="D10" s="8"/>
      <c r="E10" s="8"/>
      <c r="F10" s="8"/>
      <c r="G10" s="8"/>
      <c r="H10" s="8"/>
      <c r="I10" s="8"/>
      <c r="J10" s="8"/>
      <c r="K10" s="8"/>
      <c r="L10" s="9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</row>
    <row r="11" spans="1:25" ht="6.75" customHeight="1" x14ac:dyDescent="0.2">
      <c r="A11" s="55"/>
      <c r="B11" s="8"/>
      <c r="C11" s="8"/>
      <c r="D11" s="8"/>
      <c r="E11" s="8"/>
      <c r="F11" s="8"/>
      <c r="G11" s="8"/>
      <c r="H11" s="8"/>
      <c r="I11" s="8"/>
      <c r="J11" s="8"/>
      <c r="K11" s="8"/>
      <c r="L11" s="9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</row>
    <row r="12" spans="1:25" ht="16" x14ac:dyDescent="0.2">
      <c r="A12" s="55"/>
      <c r="B12" s="8"/>
      <c r="C12" s="8"/>
      <c r="D12" s="8"/>
      <c r="E12" s="8"/>
      <c r="F12" s="8"/>
      <c r="G12" s="8"/>
      <c r="H12" s="8"/>
      <c r="I12" s="8"/>
      <c r="J12" s="8"/>
      <c r="K12" s="8"/>
      <c r="L12" s="9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</row>
    <row r="13" spans="1:25" ht="16" x14ac:dyDescent="0.2">
      <c r="A13" s="55"/>
      <c r="B13" s="8"/>
      <c r="C13" s="8"/>
      <c r="D13" s="8"/>
      <c r="E13" s="8"/>
      <c r="F13" s="8"/>
      <c r="G13" s="8"/>
      <c r="H13" s="8"/>
      <c r="I13" s="8"/>
      <c r="J13" s="8"/>
      <c r="K13" s="8"/>
      <c r="L13" s="9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</row>
    <row r="14" spans="1:25" ht="16" x14ac:dyDescent="0.2">
      <c r="A14" s="55"/>
      <c r="B14" s="8"/>
      <c r="C14" s="8"/>
      <c r="D14" s="8"/>
      <c r="E14" s="8"/>
      <c r="F14" s="8"/>
      <c r="G14" s="8"/>
      <c r="H14" s="8"/>
      <c r="I14" s="8"/>
      <c r="J14" s="8"/>
      <c r="K14" s="8"/>
      <c r="L14" s="9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</row>
    <row r="15" spans="1:25" ht="16" x14ac:dyDescent="0.2">
      <c r="A15" s="55"/>
      <c r="B15" s="8"/>
      <c r="C15" s="8"/>
      <c r="D15" s="8"/>
      <c r="E15" s="8"/>
      <c r="F15" s="8"/>
      <c r="G15" s="8"/>
      <c r="H15" s="8"/>
      <c r="I15" s="8"/>
      <c r="J15" s="8"/>
      <c r="K15" s="8"/>
      <c r="L15" s="9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</row>
    <row r="16" spans="1:25" ht="6" customHeight="1" x14ac:dyDescent="0.2">
      <c r="A16" s="55"/>
      <c r="B16" s="8"/>
      <c r="C16" s="8"/>
      <c r="D16" s="8"/>
      <c r="E16" s="8"/>
      <c r="F16" s="8"/>
      <c r="G16" s="8"/>
      <c r="H16" s="8"/>
      <c r="I16" s="8"/>
      <c r="J16" s="8"/>
      <c r="K16" s="8"/>
      <c r="L16" s="9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</row>
    <row r="17" spans="1:25" ht="3.75" customHeight="1" x14ac:dyDescent="0.2">
      <c r="A17" s="55"/>
      <c r="B17" s="8"/>
      <c r="C17" s="8"/>
      <c r="D17" s="8"/>
      <c r="E17" s="8"/>
      <c r="F17" s="8"/>
      <c r="G17" s="8"/>
      <c r="H17" s="8"/>
      <c r="I17" s="8"/>
      <c r="J17" s="8"/>
      <c r="K17" s="8"/>
      <c r="L17" s="9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</row>
    <row r="18" spans="1:25" ht="4.5" customHeight="1" x14ac:dyDescent="0.2">
      <c r="A18" s="55"/>
      <c r="B18" s="8"/>
      <c r="C18" s="8"/>
      <c r="D18" s="8"/>
      <c r="E18" s="8"/>
      <c r="F18" s="8"/>
      <c r="G18" s="8"/>
      <c r="H18" s="8"/>
      <c r="I18" s="8"/>
      <c r="J18" s="8"/>
      <c r="K18" s="8"/>
      <c r="L18" s="9"/>
      <c r="M18" s="54"/>
      <c r="N18" s="56">
        <v>30000000</v>
      </c>
      <c r="O18" s="56">
        <v>20000000</v>
      </c>
      <c r="P18" s="56">
        <v>0</v>
      </c>
      <c r="Q18" s="54"/>
      <c r="R18" s="54"/>
      <c r="S18" s="54"/>
      <c r="T18" s="54"/>
      <c r="U18" s="54"/>
      <c r="V18" s="54"/>
      <c r="W18" s="54"/>
      <c r="X18" s="54"/>
      <c r="Y18" s="54"/>
    </row>
    <row r="19" spans="1:25" ht="4.5" customHeight="1" x14ac:dyDescent="0.2">
      <c r="A19" s="55"/>
      <c r="B19" s="8"/>
      <c r="C19" s="8"/>
      <c r="D19" s="8"/>
      <c r="E19" s="8"/>
      <c r="F19" s="8"/>
      <c r="G19" s="8"/>
      <c r="H19" s="8"/>
      <c r="I19" s="8"/>
      <c r="J19" s="8"/>
      <c r="K19" s="8"/>
      <c r="L19" s="9"/>
      <c r="M19" s="54"/>
      <c r="N19" s="57"/>
      <c r="O19" s="57"/>
      <c r="P19" s="57"/>
      <c r="Q19" s="54"/>
      <c r="R19" s="54"/>
      <c r="S19" s="54"/>
      <c r="T19" s="54"/>
      <c r="U19" s="54"/>
      <c r="V19" s="54"/>
      <c r="W19" s="54"/>
      <c r="X19" s="54"/>
      <c r="Y19" s="54"/>
    </row>
    <row r="20" spans="1:25" ht="6.75" customHeight="1" x14ac:dyDescent="0.2">
      <c r="A20" s="55"/>
      <c r="B20" s="8"/>
      <c r="C20" s="8"/>
      <c r="D20" s="8"/>
      <c r="E20" s="8"/>
      <c r="F20" s="8"/>
      <c r="G20" s="8"/>
      <c r="H20" s="8"/>
      <c r="I20" s="8"/>
      <c r="J20" s="8"/>
      <c r="K20" s="8"/>
      <c r="L20" s="9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</row>
    <row r="21" spans="1:25" ht="6.75" customHeight="1" x14ac:dyDescent="0.2">
      <c r="A21" s="55"/>
      <c r="B21" s="8"/>
      <c r="C21" s="8"/>
      <c r="D21" s="8"/>
      <c r="E21" s="8"/>
      <c r="F21" s="8"/>
      <c r="G21" s="8"/>
      <c r="H21" s="8"/>
      <c r="I21" s="8"/>
      <c r="J21" s="8"/>
      <c r="K21" s="8"/>
      <c r="L21" s="9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</row>
    <row r="22" spans="1:25" ht="6.75" customHeight="1" x14ac:dyDescent="0.2">
      <c r="A22" s="55"/>
      <c r="B22" s="8"/>
      <c r="C22" s="8"/>
      <c r="D22" s="8"/>
      <c r="E22" s="8"/>
      <c r="F22" s="8"/>
      <c r="G22" s="8"/>
      <c r="H22" s="8"/>
      <c r="I22" s="8"/>
      <c r="J22" s="8"/>
      <c r="K22" s="8"/>
      <c r="L22" s="9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</row>
    <row r="23" spans="1:25" ht="6.75" customHeight="1" x14ac:dyDescent="0.2">
      <c r="A23" s="55"/>
      <c r="B23" s="8"/>
      <c r="C23" s="8"/>
      <c r="D23" s="8"/>
      <c r="E23" s="8"/>
      <c r="F23" s="8"/>
      <c r="G23" s="8"/>
      <c r="H23" s="8"/>
      <c r="I23" s="8"/>
      <c r="J23" s="8"/>
      <c r="K23" s="8"/>
      <c r="L23" s="9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</row>
    <row r="24" spans="1:25" ht="6.75" customHeight="1" x14ac:dyDescent="0.2">
      <c r="A24" s="55"/>
      <c r="B24" s="8"/>
      <c r="C24" s="8"/>
      <c r="D24" s="8"/>
      <c r="E24" s="8"/>
      <c r="F24" s="8"/>
      <c r="G24" s="8"/>
      <c r="H24" s="8"/>
      <c r="I24" s="8"/>
      <c r="J24" s="8"/>
      <c r="K24" s="8"/>
      <c r="L24" s="9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</row>
    <row r="25" spans="1:25" ht="23.25" customHeight="1" x14ac:dyDescent="0.2">
      <c r="A25" s="55"/>
      <c r="B25" s="455" t="s">
        <v>1</v>
      </c>
      <c r="C25" s="350"/>
      <c r="D25" s="350"/>
      <c r="E25" s="350"/>
      <c r="F25" s="350"/>
      <c r="G25" s="350"/>
      <c r="H25" s="350"/>
      <c r="I25" s="350"/>
      <c r="J25" s="350"/>
      <c r="K25" s="350"/>
      <c r="L25" s="351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</row>
    <row r="26" spans="1:25" ht="23.25" customHeight="1" x14ac:dyDescent="0.2">
      <c r="A26" s="55"/>
      <c r="B26" s="352"/>
      <c r="C26" s="353"/>
      <c r="D26" s="353"/>
      <c r="E26" s="353"/>
      <c r="F26" s="353"/>
      <c r="G26" s="353"/>
      <c r="H26" s="353"/>
      <c r="I26" s="353"/>
      <c r="J26" s="353"/>
      <c r="K26" s="353"/>
      <c r="L26" s="3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</row>
    <row r="27" spans="1:25" ht="23.25" customHeight="1" x14ac:dyDescent="0.2">
      <c r="A27" s="55"/>
      <c r="B27" s="8"/>
      <c r="C27" s="8"/>
      <c r="D27" s="8"/>
      <c r="E27" s="8"/>
      <c r="F27" s="8"/>
      <c r="G27" s="8"/>
      <c r="H27" s="8"/>
      <c r="I27" s="8"/>
      <c r="J27" s="8"/>
      <c r="K27" s="8"/>
      <c r="L27" s="9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</row>
    <row r="28" spans="1:25" ht="17.25" customHeight="1" x14ac:dyDescent="0.2">
      <c r="A28" s="55"/>
      <c r="B28" s="8"/>
      <c r="C28" s="8"/>
      <c r="D28" s="8"/>
      <c r="E28" s="8"/>
      <c r="F28" s="8"/>
      <c r="G28" s="8"/>
      <c r="H28" s="8"/>
      <c r="I28" s="58"/>
      <c r="J28" s="8"/>
      <c r="K28" s="8"/>
      <c r="L28" s="9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</row>
    <row r="29" spans="1:25" ht="14.25" customHeight="1" x14ac:dyDescent="0.2">
      <c r="A29" s="59"/>
      <c r="B29" s="456" t="s">
        <v>2</v>
      </c>
      <c r="C29" s="394"/>
      <c r="D29" s="394"/>
      <c r="E29" s="394"/>
      <c r="F29" s="361"/>
      <c r="G29" s="8"/>
      <c r="H29" s="8"/>
      <c r="I29" s="8"/>
      <c r="J29" s="8"/>
      <c r="K29" s="8"/>
      <c r="L29" s="9"/>
      <c r="M29" s="54"/>
      <c r="N29" s="60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</row>
    <row r="30" spans="1:25" ht="21" customHeight="1" x14ac:dyDescent="0.25">
      <c r="A30" s="59"/>
      <c r="B30" s="457" t="s">
        <v>41</v>
      </c>
      <c r="C30" s="433"/>
      <c r="D30" s="458" t="s">
        <v>42</v>
      </c>
      <c r="E30" s="459"/>
      <c r="F30" s="386"/>
      <c r="G30" s="8"/>
      <c r="H30" s="8"/>
      <c r="I30" s="8"/>
      <c r="J30" s="8"/>
      <c r="K30" s="8"/>
      <c r="L30" s="9"/>
      <c r="M30" s="54"/>
      <c r="N30" s="60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</row>
    <row r="31" spans="1:25" ht="15.75" customHeight="1" x14ac:dyDescent="0.2">
      <c r="A31" s="59"/>
      <c r="B31" s="445" t="s">
        <v>43</v>
      </c>
      <c r="C31" s="437"/>
      <c r="D31" s="446" t="s">
        <v>44</v>
      </c>
      <c r="E31" s="397"/>
      <c r="F31" s="398"/>
      <c r="G31" s="8"/>
      <c r="H31" s="8"/>
      <c r="I31" s="8"/>
      <c r="J31" s="8"/>
      <c r="K31" s="8"/>
      <c r="L31" s="9"/>
      <c r="M31" s="54"/>
      <c r="N31" s="60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</row>
    <row r="32" spans="1:25" ht="15.75" customHeight="1" x14ac:dyDescent="0.2">
      <c r="A32" s="59"/>
      <c r="B32" s="447" t="s">
        <v>7</v>
      </c>
      <c r="C32" s="418"/>
      <c r="D32" s="448">
        <f>IF(AND(D30="TIPO 1"),65.37,IF(AND(D30="TIPO 2A"),66.17,IF(AND(D30="TIPO 2B"),65.37,IF(AND(D30="TIPO 3"),62.07,IF(AND(D30="TIPO 4A"),65.11,IF(AND(D30="TIPO 4B"),64.76,0))))))</f>
        <v>65.37</v>
      </c>
      <c r="E32" s="401"/>
      <c r="F32" s="402"/>
      <c r="G32" s="8"/>
      <c r="H32" s="8"/>
      <c r="I32" s="8"/>
      <c r="J32" s="8"/>
      <c r="K32" s="8"/>
      <c r="L32" s="9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</row>
    <row r="33" spans="1:25" ht="15.75" customHeight="1" x14ac:dyDescent="0.2">
      <c r="A33" s="59"/>
      <c r="B33" s="449" t="s">
        <v>45</v>
      </c>
      <c r="C33" s="450"/>
      <c r="D33" s="451"/>
      <c r="E33" s="452">
        <f>IF(AND(D30="TIPO 1"),192172500,IF(AND(D30="TIPO 2A"),213800000,IF(AND(D30="TIPO 2B"),216700000,IF(AND(D30="TIPO 3"),192172500,IF(AND(D30="TIPO 4A"),206600000,IF(AND(D30="TIPO 4B"),209500000,0))))))</f>
        <v>192172500</v>
      </c>
      <c r="F33" s="453"/>
      <c r="G33" s="8"/>
      <c r="H33" s="8"/>
      <c r="I33" s="8"/>
      <c r="J33" s="8"/>
      <c r="K33" s="8"/>
      <c r="L33" s="9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</row>
    <row r="34" spans="1:25" ht="15.75" customHeight="1" x14ac:dyDescent="0.2">
      <c r="A34" s="61"/>
      <c r="B34" s="441" t="s">
        <v>46</v>
      </c>
      <c r="C34" s="397"/>
      <c r="D34" s="397"/>
      <c r="E34" s="397"/>
      <c r="F34" s="437"/>
      <c r="G34" s="8"/>
      <c r="H34" s="8"/>
      <c r="I34" s="8"/>
      <c r="J34" s="8"/>
      <c r="K34" s="8"/>
      <c r="L34" s="9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</row>
    <row r="35" spans="1:25" ht="15.75" customHeight="1" x14ac:dyDescent="0.2">
      <c r="A35" s="61"/>
      <c r="B35" s="442" t="s">
        <v>47</v>
      </c>
      <c r="C35" s="373"/>
      <c r="D35" s="373"/>
      <c r="E35" s="373"/>
      <c r="F35" s="374"/>
      <c r="G35" s="8"/>
      <c r="H35" s="8"/>
      <c r="I35" s="8"/>
      <c r="J35" s="8"/>
      <c r="K35" s="8"/>
      <c r="L35" s="9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</row>
    <row r="36" spans="1:25" ht="16" hidden="1" x14ac:dyDescent="0.2">
      <c r="A36" s="55"/>
      <c r="B36" s="29"/>
      <c r="C36" s="29"/>
      <c r="D36" s="29"/>
      <c r="E36" s="62"/>
      <c r="F36" s="63"/>
      <c r="G36" s="8"/>
      <c r="H36" s="8"/>
      <c r="I36" s="8"/>
      <c r="J36" s="8"/>
      <c r="K36" s="8"/>
      <c r="L36" s="9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</row>
    <row r="37" spans="1:25" ht="15.75" hidden="1" customHeight="1" x14ac:dyDescent="0.2">
      <c r="A37" s="61"/>
      <c r="B37" s="444" t="s">
        <v>13</v>
      </c>
      <c r="C37" s="380"/>
      <c r="D37" s="64"/>
      <c r="E37" s="443" t="s">
        <v>14</v>
      </c>
      <c r="F37" s="361"/>
      <c r="G37" s="13"/>
      <c r="H37" s="8"/>
      <c r="I37" s="8"/>
      <c r="J37" s="8"/>
      <c r="K37" s="8"/>
      <c r="L37" s="9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</row>
    <row r="38" spans="1:25" ht="15.75" hidden="1" customHeight="1" x14ac:dyDescent="0.2">
      <c r="A38" s="61"/>
      <c r="B38" s="381"/>
      <c r="C38" s="382"/>
      <c r="D38" s="65">
        <v>2900000</v>
      </c>
      <c r="E38" s="66" t="s">
        <v>15</v>
      </c>
      <c r="F38" s="67">
        <f>E33*0.7</f>
        <v>134520750</v>
      </c>
      <c r="G38" s="13"/>
      <c r="H38" s="8"/>
      <c r="I38" s="8"/>
      <c r="J38" s="8"/>
      <c r="K38" s="8"/>
      <c r="L38" s="9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</row>
    <row r="39" spans="1:25" ht="15.75" customHeight="1" x14ac:dyDescent="0.2">
      <c r="A39" s="61"/>
      <c r="B39" s="384" t="s">
        <v>48</v>
      </c>
      <c r="C39" s="353"/>
      <c r="D39" s="367"/>
      <c r="E39" s="385">
        <f>IF(AND(D30="TIPO 1",E40=42705000),E33-E40-(E33*0.1),IF(AND(D30="TIPO 1",E40&lt;=28470000),E33*0.7,IF(AND(D30="TIPO 2A",E40=42705000),E33-E40-(E33*0.1)-18800000,IF(AND(D30="TIPO 2A",E40&lt;=28470000),(E33*0.7)-18800000,IF(AND(D30="TIPO 2B",E40=42705000),E33-E40-(E33*0.1)-21700000,IF(AND(D30="TIPO 2B",E40&lt;=28470000),(E33*0.7)-21700000,IF(AND(D30="TIPO 3",E40=42705000),E33-E40-(E33*0.1),IF(AND(D30="TIPO 3",E40&lt;=28470000),E33*0.7,IF(AND(D30="TIPO 4A",E40=42705000),E33-E40-(E33*0.1)-11600000,IF(AND(D30="TIPO 4A",E40&lt;=28470000),(E33*0.7)-11600000,IF(AND(D30="TIPO 4B",E40=42705000),E33-E40-(E33*0.1)-14500000,IF(AND(D30="TIPO 4B",E40&lt;=28470000),(E33*0.7)-14500000,0))))))))))))</f>
        <v>134520750</v>
      </c>
      <c r="F39" s="386"/>
      <c r="G39" s="13"/>
      <c r="H39" s="8"/>
      <c r="I39" s="8"/>
      <c r="J39" s="8"/>
      <c r="K39" s="8"/>
      <c r="L39" s="9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</row>
    <row r="40" spans="1:25" ht="15.75" customHeight="1" x14ac:dyDescent="0.2">
      <c r="A40" s="55"/>
      <c r="B40" s="28" t="s">
        <v>17</v>
      </c>
      <c r="C40" s="29"/>
      <c r="D40" s="68"/>
      <c r="E40" s="439">
        <v>28470000</v>
      </c>
      <c r="F40" s="358"/>
      <c r="G40" s="13"/>
      <c r="H40" s="8"/>
      <c r="I40" s="8"/>
      <c r="J40" s="8"/>
      <c r="K40" s="8"/>
      <c r="L40" s="9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</row>
    <row r="41" spans="1:25" ht="15" customHeight="1" x14ac:dyDescent="0.2">
      <c r="A41" s="61"/>
      <c r="B41" s="69" t="s">
        <v>18</v>
      </c>
      <c r="C41" s="70"/>
      <c r="D41" s="71">
        <f>(E41*1)/E33</f>
        <v>0.15185185185185185</v>
      </c>
      <c r="E41" s="440">
        <f>IF(AND(D30="TIPO 1",E40=42705000,F38&gt;=E39),(E33*0.1),IF(AND(D30="TIPO 1",E40&lt;=28470000,F38&gt;=E39),(E33*0.3)-E40,IF(AND(D30="TIPO 2A",E40=42705000,F38&gt;=E39),(E33*0.1)+18800000,IF(AND(D30="TIPO 2A",E40&lt;=28470000,F38&gt;=E39),(E33*0.3)-E40+18800000,IF(AND(D30="TIPO 2B",E40=42705000,F38&gt;=E39),(E33*0.1)+21700000,IF(AND(D30="TIPO 2B",E40&lt;=28470000,F38&gt;=E39),(E33*0.3)-E40+21700000,IF(AND(D30="TIPO 3",E40=42705000,F38&gt;=E39),(E33*0.1),IF(AND(D30="TIPO 3",E40&lt;=28470000,F38&gt;=E39),E33*0.3-E40,IF(AND(D30="TIPO 4A",E40=42705000,F38&gt;=E39),(E33*0.1)+11600000,IF(AND(D30="TIPO 4A",E40&lt;=28470000,F38&gt;=E39),(E33*0.3)-E40+ 11600000,IF(AND(D30="TIPO 4B",E40=42705000,F38&gt;=E39),(E33*0.1)+14500000,IF(AND(D30="TIPO 4B",E40&lt;=28470000,F38&gt;=E39),(E33*0.3)-E40+ 14500000,IF(AND(D30="TIPO 1",E40=42705000,F38&lt;E39),(E33*0.1)+(E39-F38),IF(AND(D30="TIPO 1",E40&lt;=28470000,F38&lt;E39),(E33*0.3)-E40+(E39-F38),IF(AND(D30="TIPO 2A",E40=42705000,F38&lt;E39),(E33*0.1)+18800000+(E39-F38),IF(AND(D30="TIPO 2A",E40&lt;=28470000,F38&lt;E39),(E33*0.3)-E40+18800000+(E39-F38),IF(AND(D30="TIPO 2B",E40=42705000,F38&lt;E39),(E33*0.1)+21700000+(E39-F38),IF(AND(D30="TIPO 2B",E40&lt;=28470000,F38&lt;E39),(E33*0.3)-E40+21700000+(E39-F38),IF(AND(D30="TIPO 3",E40=42705000,F38&lt;E39),(E33*0.1)+(E39-F38),IF(AND(D30="TIPO 3",E40&lt;=28470000,F38&lt;E39),E33*0.3-E40+(E39-F38),IF(AND(D30="TIPO 4A",E40=42705000,F38&lt;E39),(E33*0.1)+11600000+(E39-F38),IF(AND(D30="TIPO 4A",E40&lt;=28470000,F38&lt;E39),(E33*0.3)-E40+11600000+(E39-F38),IF(AND(D30="TIPO 4B",E40=42705000,F38&lt;E39),(E33*0.1)+14500000+(E39-F38),IF(AND(D30="TIPO 4B",E40&lt;=28470000,F38&lt;E39),(E33*0.3)-E40+14500000+(E39-F38),0))))))))))))))))))))))))</f>
        <v>29181750</v>
      </c>
      <c r="F41" s="361"/>
      <c r="G41" s="13"/>
      <c r="H41" s="8"/>
      <c r="I41" s="8"/>
      <c r="J41" s="8"/>
      <c r="K41" s="8"/>
      <c r="L41" s="9"/>
      <c r="M41" s="72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</row>
    <row r="42" spans="1:25" ht="30" customHeight="1" x14ac:dyDescent="0.2">
      <c r="A42" s="61"/>
      <c r="B42" s="431" t="s">
        <v>20</v>
      </c>
      <c r="C42" s="432"/>
      <c r="D42" s="433"/>
      <c r="E42" s="434"/>
      <c r="F42" s="435"/>
      <c r="G42" s="13"/>
      <c r="H42" s="8"/>
      <c r="I42" s="8"/>
      <c r="J42" s="8"/>
      <c r="K42" s="8"/>
      <c r="L42" s="9"/>
      <c r="M42" s="72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</row>
    <row r="43" spans="1:25" ht="15.75" customHeight="1" x14ac:dyDescent="0.2">
      <c r="A43" s="61"/>
      <c r="B43" s="431" t="s">
        <v>21</v>
      </c>
      <c r="C43" s="432"/>
      <c r="D43" s="433"/>
      <c r="E43" s="434"/>
      <c r="F43" s="435"/>
      <c r="G43" s="13"/>
      <c r="H43" s="8"/>
      <c r="I43" s="8"/>
      <c r="J43" s="8"/>
      <c r="K43" s="8"/>
      <c r="L43" s="9"/>
      <c r="M43" s="72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</row>
    <row r="44" spans="1:25" ht="15.75" customHeight="1" x14ac:dyDescent="0.2">
      <c r="A44" s="61"/>
      <c r="B44" s="431" t="s">
        <v>49</v>
      </c>
      <c r="C44" s="432"/>
      <c r="D44" s="433"/>
      <c r="E44" s="434"/>
      <c r="F44" s="435"/>
      <c r="G44" s="8"/>
      <c r="H44" s="8"/>
      <c r="I44" s="8"/>
      <c r="J44" s="8"/>
      <c r="K44" s="8"/>
      <c r="L44" s="9"/>
      <c r="M44" s="72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</row>
    <row r="45" spans="1:25" ht="15.75" customHeight="1" x14ac:dyDescent="0.2">
      <c r="A45" s="55"/>
      <c r="B45" s="73"/>
      <c r="C45" s="74"/>
      <c r="D45" s="75"/>
      <c r="E45" s="76"/>
      <c r="F45" s="77"/>
      <c r="G45" s="8"/>
      <c r="H45" s="8"/>
      <c r="I45" s="8"/>
      <c r="J45" s="8"/>
      <c r="K45" s="8"/>
      <c r="L45" s="9"/>
      <c r="M45" s="72"/>
      <c r="N45" s="72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</row>
    <row r="46" spans="1:25" ht="15.75" customHeight="1" x14ac:dyDescent="0.2">
      <c r="A46" s="61"/>
      <c r="B46" s="436" t="s">
        <v>50</v>
      </c>
      <c r="C46" s="397"/>
      <c r="D46" s="437"/>
      <c r="E46" s="430">
        <f>E41-E42-E43-E44</f>
        <v>29181750</v>
      </c>
      <c r="F46" s="398"/>
      <c r="G46" s="8"/>
      <c r="H46" s="8"/>
      <c r="I46" s="8"/>
      <c r="J46" s="8"/>
      <c r="K46" s="8"/>
      <c r="L46" s="9"/>
      <c r="M46" s="72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</row>
    <row r="47" spans="1:25" ht="15.75" customHeight="1" x14ac:dyDescent="0.2">
      <c r="A47" s="55"/>
      <c r="B47" s="78"/>
      <c r="C47" s="79"/>
      <c r="D47" s="80"/>
      <c r="E47" s="81"/>
      <c r="F47" s="82"/>
      <c r="G47" s="8"/>
      <c r="H47" s="8"/>
      <c r="I47" s="8"/>
      <c r="J47" s="8"/>
      <c r="K47" s="8"/>
      <c r="L47" s="9"/>
      <c r="M47" s="72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</row>
    <row r="48" spans="1:25" ht="15.75" customHeight="1" x14ac:dyDescent="0.2">
      <c r="A48" s="61"/>
      <c r="B48" s="438" t="s">
        <v>51</v>
      </c>
      <c r="C48" s="432"/>
      <c r="D48" s="83">
        <v>13</v>
      </c>
      <c r="E48" s="428">
        <f>+E46/D48</f>
        <v>2244750</v>
      </c>
      <c r="F48" s="398"/>
      <c r="G48" s="8"/>
      <c r="H48" s="429" t="s">
        <v>29</v>
      </c>
      <c r="I48" s="338"/>
      <c r="J48" s="338"/>
      <c r="K48" s="338"/>
      <c r="L48" s="347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</row>
    <row r="49" spans="1:25" ht="15" customHeight="1" x14ac:dyDescent="0.2">
      <c r="A49" s="55"/>
      <c r="B49" s="84"/>
      <c r="C49" s="85"/>
      <c r="D49" s="86"/>
      <c r="E49" s="81"/>
      <c r="F49" s="82"/>
      <c r="G49" s="8"/>
      <c r="H49" s="424" t="s">
        <v>31</v>
      </c>
      <c r="I49" s="350"/>
      <c r="J49" s="350"/>
      <c r="K49" s="350"/>
      <c r="L49" s="351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</row>
    <row r="50" spans="1:25" ht="15" customHeight="1" x14ac:dyDescent="0.2">
      <c r="A50" s="55"/>
      <c r="B50" s="87" t="s">
        <v>52</v>
      </c>
      <c r="C50" s="88"/>
      <c r="D50" s="89"/>
      <c r="E50" s="430">
        <f>E41+E40</f>
        <v>57651750</v>
      </c>
      <c r="F50" s="398"/>
      <c r="G50" s="8"/>
      <c r="H50" s="357"/>
      <c r="I50" s="341"/>
      <c r="J50" s="341"/>
      <c r="K50" s="341"/>
      <c r="L50" s="358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</row>
    <row r="51" spans="1:25" ht="15" customHeight="1" x14ac:dyDescent="0.2">
      <c r="A51" s="61"/>
      <c r="B51" s="416" t="s">
        <v>53</v>
      </c>
      <c r="C51" s="417"/>
      <c r="D51" s="418"/>
      <c r="E51" s="419">
        <f>E33-E50</f>
        <v>134520750</v>
      </c>
      <c r="F51" s="358"/>
      <c r="G51" s="8"/>
      <c r="H51" s="352"/>
      <c r="I51" s="353"/>
      <c r="J51" s="353"/>
      <c r="K51" s="353"/>
      <c r="L51" s="3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</row>
    <row r="52" spans="1:25" ht="15.75" customHeight="1" x14ac:dyDescent="0.2">
      <c r="A52" s="61"/>
      <c r="B52" s="420" t="s">
        <v>54</v>
      </c>
      <c r="C52" s="394"/>
      <c r="D52" s="421"/>
      <c r="E52" s="422">
        <f>E51+E50</f>
        <v>192172500</v>
      </c>
      <c r="F52" s="361"/>
      <c r="G52" s="8"/>
      <c r="H52" s="425" t="s">
        <v>55</v>
      </c>
      <c r="I52" s="338"/>
      <c r="J52" s="338"/>
      <c r="K52" s="338"/>
      <c r="L52" s="347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</row>
    <row r="53" spans="1:25" ht="15.75" customHeight="1" x14ac:dyDescent="0.2">
      <c r="A53" s="61"/>
      <c r="B53" s="411">
        <f ca="1">TODAY()</f>
        <v>45785</v>
      </c>
      <c r="C53" s="338"/>
      <c r="D53" s="338"/>
      <c r="E53" s="338"/>
      <c r="F53" s="347"/>
      <c r="G53" s="8"/>
      <c r="H53" s="8"/>
      <c r="I53" s="8"/>
      <c r="J53" s="8"/>
      <c r="K53" s="8"/>
      <c r="L53" s="9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</row>
    <row r="54" spans="1:25" ht="37.5" customHeight="1" x14ac:dyDescent="0.2">
      <c r="A54" s="61"/>
      <c r="B54" s="372" t="s">
        <v>32</v>
      </c>
      <c r="C54" s="373"/>
      <c r="D54" s="373"/>
      <c r="E54" s="373"/>
      <c r="F54" s="374"/>
      <c r="G54" s="8"/>
      <c r="H54" s="426" t="s">
        <v>56</v>
      </c>
      <c r="I54" s="338"/>
      <c r="J54" s="338"/>
      <c r="K54" s="338"/>
      <c r="L54" s="347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</row>
    <row r="55" spans="1:25" ht="30" customHeight="1" x14ac:dyDescent="0.2">
      <c r="A55" s="61"/>
      <c r="B55" s="412" t="s">
        <v>57</v>
      </c>
      <c r="C55" s="373"/>
      <c r="D55" s="373"/>
      <c r="E55" s="373"/>
      <c r="F55" s="374"/>
      <c r="G55" s="8"/>
      <c r="H55" s="8"/>
      <c r="I55" s="90"/>
      <c r="J55" s="90"/>
      <c r="K55" s="90"/>
      <c r="L55" s="91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</row>
    <row r="56" spans="1:25" ht="4.5" customHeight="1" x14ac:dyDescent="0.2">
      <c r="A56" s="55"/>
      <c r="B56" s="8"/>
      <c r="C56" s="8"/>
      <c r="D56" s="8"/>
      <c r="E56" s="8"/>
      <c r="F56" s="8"/>
      <c r="G56" s="8"/>
      <c r="H56" s="8"/>
      <c r="I56" s="50"/>
      <c r="J56" s="8"/>
      <c r="K56" s="8"/>
      <c r="L56" s="9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</row>
    <row r="57" spans="1:25" ht="9.75" customHeight="1" x14ac:dyDescent="0.2">
      <c r="A57" s="55"/>
      <c r="B57" s="413"/>
      <c r="C57" s="338"/>
      <c r="D57" s="338"/>
      <c r="E57" s="338"/>
      <c r="F57" s="338"/>
      <c r="G57" s="338"/>
      <c r="H57" s="338"/>
      <c r="I57" s="339"/>
      <c r="J57" s="58"/>
      <c r="K57" s="8"/>
      <c r="L57" s="9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</row>
    <row r="58" spans="1:25" ht="9.75" customHeight="1" x14ac:dyDescent="0.2">
      <c r="A58" s="55"/>
      <c r="B58" s="8"/>
      <c r="C58" s="8"/>
      <c r="D58" s="8"/>
      <c r="E58" s="8"/>
      <c r="F58" s="8"/>
      <c r="G58" s="8"/>
      <c r="H58" s="8"/>
      <c r="I58" s="8"/>
      <c r="J58" s="58"/>
      <c r="K58" s="8"/>
      <c r="L58" s="9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</row>
    <row r="59" spans="1:25" ht="12.75" customHeight="1" x14ac:dyDescent="0.2">
      <c r="A59" s="55"/>
      <c r="B59" s="92" t="s">
        <v>58</v>
      </c>
      <c r="C59" s="8"/>
      <c r="D59" s="8"/>
      <c r="E59" s="8"/>
      <c r="F59" s="8"/>
      <c r="G59" s="8"/>
      <c r="H59" s="8"/>
      <c r="I59" s="58"/>
      <c r="J59" s="8"/>
      <c r="K59" s="8"/>
      <c r="L59" s="9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</row>
    <row r="60" spans="1:25" ht="15.75" customHeight="1" x14ac:dyDescent="0.2">
      <c r="A60" s="55"/>
      <c r="B60" s="93" t="s">
        <v>34</v>
      </c>
      <c r="C60" s="414" t="s">
        <v>59</v>
      </c>
      <c r="D60" s="338"/>
      <c r="E60" s="338"/>
      <c r="F60" s="339"/>
      <c r="G60" s="8"/>
      <c r="H60" s="427"/>
      <c r="I60" s="350"/>
      <c r="J60" s="350"/>
      <c r="K60" s="350"/>
      <c r="L60" s="351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</row>
    <row r="61" spans="1:25" ht="18" customHeight="1" x14ac:dyDescent="0.2">
      <c r="A61" s="55"/>
      <c r="B61" s="93" t="s">
        <v>36</v>
      </c>
      <c r="C61" s="415" t="s">
        <v>60</v>
      </c>
      <c r="D61" s="338"/>
      <c r="E61" s="338"/>
      <c r="F61" s="339"/>
      <c r="G61" s="8"/>
      <c r="H61" s="357"/>
      <c r="I61" s="341"/>
      <c r="J61" s="341"/>
      <c r="K61" s="341"/>
      <c r="L61" s="358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</row>
    <row r="62" spans="1:25" ht="15.75" customHeight="1" x14ac:dyDescent="0.2">
      <c r="A62" s="55"/>
      <c r="B62" s="93" t="s">
        <v>38</v>
      </c>
      <c r="C62" s="410">
        <v>3183147910</v>
      </c>
      <c r="D62" s="338"/>
      <c r="E62" s="338"/>
      <c r="F62" s="339"/>
      <c r="G62" s="8"/>
      <c r="H62" s="352"/>
      <c r="I62" s="353"/>
      <c r="J62" s="353"/>
      <c r="K62" s="353"/>
      <c r="L62" s="3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</row>
    <row r="63" spans="1:25" ht="15.75" customHeight="1" x14ac:dyDescent="0.2">
      <c r="A63" s="55"/>
      <c r="B63" s="8"/>
      <c r="C63" s="8"/>
      <c r="D63" s="8"/>
      <c r="E63" s="8"/>
      <c r="F63" s="8"/>
      <c r="G63" s="8"/>
      <c r="H63" s="8"/>
      <c r="I63" s="8"/>
      <c r="J63" s="8"/>
      <c r="K63" s="8"/>
      <c r="L63" s="9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</row>
    <row r="64" spans="1:25" ht="15.75" customHeight="1" x14ac:dyDescent="0.2">
      <c r="A64" s="55"/>
      <c r="B64" s="8"/>
      <c r="C64" s="8"/>
      <c r="D64" s="8"/>
      <c r="E64" s="8"/>
      <c r="F64" s="8"/>
      <c r="G64" s="8"/>
      <c r="H64" s="8"/>
      <c r="I64" s="8"/>
      <c r="J64" s="8"/>
      <c r="K64" s="8"/>
      <c r="L64" s="9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</row>
    <row r="65" spans="1:25" ht="6" customHeight="1" x14ac:dyDescent="0.2">
      <c r="A65" s="55"/>
      <c r="B65" s="423" t="s">
        <v>61</v>
      </c>
      <c r="C65" s="350"/>
      <c r="D65" s="350"/>
      <c r="E65" s="350"/>
      <c r="F65" s="350"/>
      <c r="G65" s="350"/>
      <c r="H65" s="350"/>
      <c r="I65" s="350"/>
      <c r="J65" s="350"/>
      <c r="K65" s="350"/>
      <c r="L65" s="351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</row>
    <row r="66" spans="1:25" ht="11.25" customHeight="1" x14ac:dyDescent="0.2">
      <c r="A66" s="55"/>
      <c r="B66" s="352"/>
      <c r="C66" s="353"/>
      <c r="D66" s="353"/>
      <c r="E66" s="353"/>
      <c r="F66" s="353"/>
      <c r="G66" s="353"/>
      <c r="H66" s="353"/>
      <c r="I66" s="353"/>
      <c r="J66" s="353"/>
      <c r="K66" s="353"/>
      <c r="L66" s="3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</row>
    <row r="67" spans="1:25" ht="12" customHeight="1" x14ac:dyDescent="0.2">
      <c r="A67" s="55"/>
      <c r="B67" s="8"/>
      <c r="C67" s="410" t="s">
        <v>62</v>
      </c>
      <c r="D67" s="338"/>
      <c r="E67" s="338"/>
      <c r="F67" s="338"/>
      <c r="G67" s="338"/>
      <c r="H67" s="338"/>
      <c r="I67" s="338"/>
      <c r="J67" s="339"/>
      <c r="K67" s="8"/>
      <c r="L67" s="9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</row>
    <row r="68" spans="1:25" ht="15.75" customHeight="1" x14ac:dyDescent="0.2">
      <c r="A68" s="55"/>
      <c r="B68" s="8"/>
      <c r="C68" s="410" t="s">
        <v>40</v>
      </c>
      <c r="D68" s="338"/>
      <c r="E68" s="338"/>
      <c r="F68" s="338"/>
      <c r="G68" s="338"/>
      <c r="H68" s="338"/>
      <c r="I68" s="338"/>
      <c r="J68" s="339"/>
      <c r="K68" s="8"/>
      <c r="L68" s="9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</row>
    <row r="69" spans="1:25" ht="15.75" customHeight="1" x14ac:dyDescent="0.2">
      <c r="A69" s="94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9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</row>
    <row r="70" spans="1:25" ht="3.75" customHeight="1" x14ac:dyDescent="0.2">
      <c r="A70" s="9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</row>
    <row r="71" spans="1:25" ht="15.75" hidden="1" customHeight="1" x14ac:dyDescent="0.2">
      <c r="A71" s="96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</row>
    <row r="72" spans="1:25" ht="15.75" customHeight="1" x14ac:dyDescent="0.2">
      <c r="A72" s="97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</row>
    <row r="73" spans="1:25" ht="15.75" customHeight="1" x14ac:dyDescent="0.2">
      <c r="A73" s="54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</row>
    <row r="74" spans="1:25" ht="15.75" customHeight="1" x14ac:dyDescent="0.2">
      <c r="A74" s="54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</row>
    <row r="75" spans="1:25" ht="15.75" customHeight="1" x14ac:dyDescent="0.2">
      <c r="A75" s="54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</row>
    <row r="76" spans="1:25" ht="15.75" customHeight="1" x14ac:dyDescent="0.2">
      <c r="A76" s="54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</row>
    <row r="77" spans="1:25" ht="15.75" customHeight="1" x14ac:dyDescent="0.2">
      <c r="A77" s="54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</row>
    <row r="78" spans="1:25" ht="15.75" customHeight="1" x14ac:dyDescent="0.2">
      <c r="A78" s="54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</row>
    <row r="79" spans="1:25" ht="15.75" customHeight="1" x14ac:dyDescent="0.2">
      <c r="A79" s="54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</row>
    <row r="80" spans="1:25" ht="15.75" customHeight="1" x14ac:dyDescent="0.2">
      <c r="A80" s="54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</row>
    <row r="81" spans="1:25" ht="15.75" customHeight="1" x14ac:dyDescent="0.2">
      <c r="A81" s="54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</row>
    <row r="82" spans="1:25" ht="15.75" customHeight="1" x14ac:dyDescent="0.2">
      <c r="A82" s="54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</row>
    <row r="83" spans="1:25" ht="15.75" customHeight="1" x14ac:dyDescent="0.2">
      <c r="A83" s="54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</row>
    <row r="84" spans="1:25" ht="15.75" customHeight="1" x14ac:dyDescent="0.2">
      <c r="A84" s="54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</row>
    <row r="85" spans="1:25" ht="15.75" customHeight="1" x14ac:dyDescent="0.2">
      <c r="A85" s="54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</row>
    <row r="86" spans="1:25" ht="15.75" customHeight="1" x14ac:dyDescent="0.2">
      <c r="A86" s="54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</row>
    <row r="87" spans="1:25" ht="15.75" customHeight="1" x14ac:dyDescent="0.2">
      <c r="A87" s="54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</row>
    <row r="88" spans="1:25" ht="15.75" customHeight="1" x14ac:dyDescent="0.2">
      <c r="A88" s="54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</row>
    <row r="89" spans="1:25" ht="15.75" customHeight="1" x14ac:dyDescent="0.2">
      <c r="A89" s="54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</row>
    <row r="90" spans="1:25" ht="15.75" customHeight="1" x14ac:dyDescent="0.2">
      <c r="A90" s="54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</row>
    <row r="91" spans="1:25" ht="15.75" customHeight="1" x14ac:dyDescent="0.2">
      <c r="A91" s="54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</row>
    <row r="92" spans="1:25" ht="15.75" customHeight="1" x14ac:dyDescent="0.2">
      <c r="A92" s="54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</row>
    <row r="93" spans="1:25" ht="15.75" customHeight="1" x14ac:dyDescent="0.2">
      <c r="A93" s="54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</row>
    <row r="94" spans="1:25" ht="15.75" customHeight="1" x14ac:dyDescent="0.2">
      <c r="A94" s="54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</row>
    <row r="95" spans="1:25" ht="15.75" customHeight="1" x14ac:dyDescent="0.2">
      <c r="A95" s="54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</row>
    <row r="96" spans="1:25" ht="15.75" customHeight="1" x14ac:dyDescent="0.2">
      <c r="A96" s="54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</row>
    <row r="97" spans="1:25" ht="15.75" customHeight="1" x14ac:dyDescent="0.2">
      <c r="A97" s="54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</row>
    <row r="98" spans="1:25" ht="15.75" customHeight="1" x14ac:dyDescent="0.2">
      <c r="A98" s="54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</row>
    <row r="99" spans="1:25" ht="15.75" customHeight="1" x14ac:dyDescent="0.2">
      <c r="A99" s="54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</row>
    <row r="100" spans="1:25" ht="15.75" customHeight="1" x14ac:dyDescent="0.2">
      <c r="A100" s="54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</row>
    <row r="101" spans="1:25" ht="15.75" customHeight="1" x14ac:dyDescent="0.2">
      <c r="A101" s="54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</row>
    <row r="102" spans="1:25" ht="15.75" customHeight="1" x14ac:dyDescent="0.2">
      <c r="A102" s="54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</row>
    <row r="103" spans="1:25" ht="15.75" customHeight="1" x14ac:dyDescent="0.2">
      <c r="A103" s="54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</row>
    <row r="104" spans="1:25" ht="15.75" customHeight="1" x14ac:dyDescent="0.2">
      <c r="A104" s="54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</row>
    <row r="105" spans="1:25" ht="15.75" customHeight="1" x14ac:dyDescent="0.2">
      <c r="A105" s="54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</row>
    <row r="106" spans="1:25" ht="15.75" customHeight="1" x14ac:dyDescent="0.2">
      <c r="A106" s="54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</row>
    <row r="107" spans="1:25" ht="15.75" customHeight="1" x14ac:dyDescent="0.2">
      <c r="A107" s="54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</row>
    <row r="108" spans="1:25" ht="15.75" customHeight="1" x14ac:dyDescent="0.2">
      <c r="A108" s="54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</row>
    <row r="109" spans="1:25" ht="15.75" customHeight="1" x14ac:dyDescent="0.2">
      <c r="A109" s="54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</row>
    <row r="110" spans="1:25" ht="15.75" customHeight="1" x14ac:dyDescent="0.2">
      <c r="A110" s="54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</row>
    <row r="111" spans="1:25" ht="15.75" customHeight="1" x14ac:dyDescent="0.2">
      <c r="A111" s="54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</row>
    <row r="112" spans="1:25" ht="15.75" customHeight="1" x14ac:dyDescent="0.2">
      <c r="A112" s="54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</row>
    <row r="113" spans="1:25" ht="15.75" customHeight="1" x14ac:dyDescent="0.2">
      <c r="A113" s="54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</row>
    <row r="114" spans="1:25" ht="15.75" customHeight="1" x14ac:dyDescent="0.2">
      <c r="A114" s="54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</row>
    <row r="115" spans="1:25" ht="15.75" customHeight="1" x14ac:dyDescent="0.2">
      <c r="A115" s="54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</row>
    <row r="116" spans="1:25" ht="15.75" customHeight="1" x14ac:dyDescent="0.2">
      <c r="A116" s="54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</row>
    <row r="117" spans="1:25" ht="15.75" customHeight="1" x14ac:dyDescent="0.2">
      <c r="A117" s="54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</row>
    <row r="118" spans="1:25" ht="15.75" customHeight="1" x14ac:dyDescent="0.2">
      <c r="A118" s="54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</row>
    <row r="119" spans="1:25" ht="15.75" customHeight="1" x14ac:dyDescent="0.2">
      <c r="A119" s="54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</row>
    <row r="120" spans="1:25" ht="15.75" customHeight="1" x14ac:dyDescent="0.2">
      <c r="A120" s="54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</row>
    <row r="121" spans="1:25" ht="15.75" customHeight="1" x14ac:dyDescent="0.2">
      <c r="A121" s="54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</row>
    <row r="122" spans="1:25" ht="15.75" customHeight="1" x14ac:dyDescent="0.2">
      <c r="A122" s="54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</row>
    <row r="123" spans="1:25" ht="15.75" customHeight="1" x14ac:dyDescent="0.2">
      <c r="A123" s="54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</row>
    <row r="124" spans="1:25" ht="15.75" customHeight="1" x14ac:dyDescent="0.2">
      <c r="A124" s="54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</row>
    <row r="125" spans="1:25" ht="15.75" customHeight="1" x14ac:dyDescent="0.2">
      <c r="A125" s="54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</row>
    <row r="126" spans="1:25" ht="15.75" customHeight="1" x14ac:dyDescent="0.2">
      <c r="A126" s="54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</row>
    <row r="127" spans="1:25" ht="15.75" customHeight="1" x14ac:dyDescent="0.2">
      <c r="A127" s="54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</row>
    <row r="128" spans="1:25" ht="15.75" customHeight="1" x14ac:dyDescent="0.2">
      <c r="A128" s="54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</row>
    <row r="129" spans="1:25" ht="15.75" customHeight="1" x14ac:dyDescent="0.2">
      <c r="A129" s="54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</row>
    <row r="130" spans="1:25" ht="15.75" customHeight="1" x14ac:dyDescent="0.2">
      <c r="A130" s="54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</row>
    <row r="131" spans="1:25" ht="15.75" customHeight="1" x14ac:dyDescent="0.2">
      <c r="A131" s="54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</row>
    <row r="132" spans="1:25" ht="15.75" customHeight="1" x14ac:dyDescent="0.2">
      <c r="A132" s="54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</row>
    <row r="133" spans="1:25" ht="15.75" customHeight="1" x14ac:dyDescent="0.2">
      <c r="A133" s="54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</row>
    <row r="134" spans="1:25" ht="15.75" customHeight="1" x14ac:dyDescent="0.2">
      <c r="A134" s="54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</row>
    <row r="135" spans="1:25" ht="15.75" customHeight="1" x14ac:dyDescent="0.2">
      <c r="A135" s="54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</row>
    <row r="136" spans="1:25" ht="15.75" customHeight="1" x14ac:dyDescent="0.2">
      <c r="A136" s="54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</row>
    <row r="137" spans="1:25" ht="15.75" customHeight="1" x14ac:dyDescent="0.2">
      <c r="A137" s="54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</row>
    <row r="138" spans="1:25" ht="15.75" customHeight="1" x14ac:dyDescent="0.2">
      <c r="A138" s="54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</row>
    <row r="139" spans="1:25" ht="15.75" customHeight="1" x14ac:dyDescent="0.2">
      <c r="A139" s="54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</row>
    <row r="140" spans="1:25" ht="15.75" customHeight="1" x14ac:dyDescent="0.2">
      <c r="A140" s="54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</row>
    <row r="141" spans="1:25" ht="15.75" customHeight="1" x14ac:dyDescent="0.2">
      <c r="A141" s="54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</row>
    <row r="142" spans="1:25" ht="15.75" customHeight="1" x14ac:dyDescent="0.2">
      <c r="A142" s="54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</row>
    <row r="143" spans="1:25" ht="15.75" customHeight="1" x14ac:dyDescent="0.2">
      <c r="A143" s="54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</row>
    <row r="144" spans="1:25" ht="15.75" customHeight="1" x14ac:dyDescent="0.2">
      <c r="A144" s="54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</row>
    <row r="145" spans="1:25" ht="15.75" customHeight="1" x14ac:dyDescent="0.2">
      <c r="A145" s="54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</row>
    <row r="146" spans="1:25" ht="15.75" customHeight="1" x14ac:dyDescent="0.2">
      <c r="A146" s="54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</row>
    <row r="147" spans="1:25" ht="15.75" customHeight="1" x14ac:dyDescent="0.2">
      <c r="A147" s="54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</row>
    <row r="148" spans="1:25" ht="15.75" customHeight="1" x14ac:dyDescent="0.2">
      <c r="A148" s="54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</row>
    <row r="149" spans="1:25" ht="15.75" customHeight="1" x14ac:dyDescent="0.2">
      <c r="A149" s="54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</row>
    <row r="150" spans="1:25" ht="15.75" customHeight="1" x14ac:dyDescent="0.2">
      <c r="A150" s="54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</row>
    <row r="151" spans="1:25" ht="15.75" customHeight="1" x14ac:dyDescent="0.2">
      <c r="A151" s="54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</row>
    <row r="152" spans="1:25" ht="15.75" customHeight="1" x14ac:dyDescent="0.2">
      <c r="A152" s="54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</row>
    <row r="153" spans="1:25" ht="15.75" customHeight="1" x14ac:dyDescent="0.2">
      <c r="A153" s="54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</row>
    <row r="154" spans="1:25" ht="15.75" customHeight="1" x14ac:dyDescent="0.2">
      <c r="A154" s="54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</row>
    <row r="155" spans="1:25" ht="15.75" customHeight="1" x14ac:dyDescent="0.2">
      <c r="A155" s="54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</row>
    <row r="156" spans="1:25" ht="15.75" customHeight="1" x14ac:dyDescent="0.2">
      <c r="A156" s="54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</row>
    <row r="157" spans="1:25" ht="15.75" customHeight="1" x14ac:dyDescent="0.2">
      <c r="A157" s="54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</row>
    <row r="158" spans="1:25" ht="15.75" customHeight="1" x14ac:dyDescent="0.2">
      <c r="A158" s="54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</row>
    <row r="159" spans="1:25" ht="15.75" customHeight="1" x14ac:dyDescent="0.2">
      <c r="A159" s="54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</row>
    <row r="160" spans="1:25" ht="15.75" customHeight="1" x14ac:dyDescent="0.2">
      <c r="A160" s="54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</row>
    <row r="161" spans="1:25" ht="15.75" customHeight="1" x14ac:dyDescent="0.2">
      <c r="A161" s="54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</row>
    <row r="162" spans="1:25" ht="15.75" customHeight="1" x14ac:dyDescent="0.2">
      <c r="A162" s="54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</row>
    <row r="163" spans="1:25" ht="15.75" customHeight="1" x14ac:dyDescent="0.2">
      <c r="A163" s="54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</row>
    <row r="164" spans="1:25" ht="15.75" customHeight="1" x14ac:dyDescent="0.2">
      <c r="A164" s="54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</row>
    <row r="165" spans="1:25" ht="15.75" customHeight="1" x14ac:dyDescent="0.2">
      <c r="A165" s="54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</row>
    <row r="166" spans="1:25" ht="15.75" customHeight="1" x14ac:dyDescent="0.2">
      <c r="A166" s="54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</row>
    <row r="167" spans="1:25" ht="15.75" customHeight="1" x14ac:dyDescent="0.2">
      <c r="A167" s="54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</row>
    <row r="168" spans="1:25" ht="15.75" customHeight="1" x14ac:dyDescent="0.2">
      <c r="A168" s="54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</row>
    <row r="169" spans="1:25" ht="15.75" customHeight="1" x14ac:dyDescent="0.2">
      <c r="A169" s="54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</row>
    <row r="170" spans="1:25" ht="15.75" customHeight="1" x14ac:dyDescent="0.2">
      <c r="A170" s="54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</row>
    <row r="171" spans="1:25" ht="15.75" customHeight="1" x14ac:dyDescent="0.2">
      <c r="A171" s="54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</row>
    <row r="172" spans="1:25" ht="15.75" customHeight="1" x14ac:dyDescent="0.2">
      <c r="A172" s="54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</row>
    <row r="173" spans="1:25" ht="15.75" customHeight="1" x14ac:dyDescent="0.2">
      <c r="A173" s="54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</row>
    <row r="174" spans="1:25" ht="15.75" customHeight="1" x14ac:dyDescent="0.2">
      <c r="A174" s="54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</row>
    <row r="175" spans="1:25" ht="15.75" customHeight="1" x14ac:dyDescent="0.2">
      <c r="A175" s="54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</row>
    <row r="176" spans="1:25" ht="15.75" customHeight="1" x14ac:dyDescent="0.2">
      <c r="A176" s="54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</row>
    <row r="177" spans="1:25" ht="15.75" customHeight="1" x14ac:dyDescent="0.2">
      <c r="A177" s="54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</row>
    <row r="178" spans="1:25" ht="15.75" customHeight="1" x14ac:dyDescent="0.2">
      <c r="A178" s="54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</row>
    <row r="179" spans="1:25" ht="15.75" customHeight="1" x14ac:dyDescent="0.2">
      <c r="A179" s="54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</row>
    <row r="180" spans="1:25" ht="15.75" customHeight="1" x14ac:dyDescent="0.2">
      <c r="A180" s="54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</row>
    <row r="181" spans="1:25" ht="15.75" customHeight="1" x14ac:dyDescent="0.2">
      <c r="A181" s="54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</row>
    <row r="182" spans="1:25" ht="15.75" customHeight="1" x14ac:dyDescent="0.2">
      <c r="A182" s="54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</row>
    <row r="183" spans="1:25" ht="15.75" customHeight="1" x14ac:dyDescent="0.2">
      <c r="A183" s="54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</row>
    <row r="184" spans="1:25" ht="15.75" customHeight="1" x14ac:dyDescent="0.2">
      <c r="A184" s="54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</row>
    <row r="185" spans="1:25" ht="15.75" customHeight="1" x14ac:dyDescent="0.2">
      <c r="A185" s="54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</row>
    <row r="186" spans="1:25" ht="15.75" customHeight="1" x14ac:dyDescent="0.2">
      <c r="A186" s="54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</row>
    <row r="187" spans="1:25" ht="15.75" customHeight="1" x14ac:dyDescent="0.2">
      <c r="A187" s="54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</row>
    <row r="188" spans="1:25" ht="15.75" customHeight="1" x14ac:dyDescent="0.2">
      <c r="A188" s="54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</row>
    <row r="189" spans="1:25" ht="15.75" customHeight="1" x14ac:dyDescent="0.2">
      <c r="A189" s="54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</row>
    <row r="190" spans="1:25" ht="15.75" customHeight="1" x14ac:dyDescent="0.2">
      <c r="A190" s="54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</row>
    <row r="191" spans="1:25" ht="15.75" customHeight="1" x14ac:dyDescent="0.2">
      <c r="A191" s="54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</row>
    <row r="192" spans="1:25" ht="15.75" customHeight="1" x14ac:dyDescent="0.2">
      <c r="A192" s="54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</row>
    <row r="193" spans="1:25" ht="15.75" customHeight="1" x14ac:dyDescent="0.2">
      <c r="A193" s="54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</row>
    <row r="194" spans="1:25" ht="15.75" customHeight="1" x14ac:dyDescent="0.2">
      <c r="A194" s="54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</row>
    <row r="195" spans="1:25" ht="15.75" customHeight="1" x14ac:dyDescent="0.2">
      <c r="A195" s="54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</row>
    <row r="196" spans="1:25" ht="15.75" customHeight="1" x14ac:dyDescent="0.2">
      <c r="A196" s="54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</row>
    <row r="197" spans="1:25" ht="15.75" customHeight="1" x14ac:dyDescent="0.2">
      <c r="A197" s="54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</row>
    <row r="198" spans="1:25" ht="15.75" customHeight="1" x14ac:dyDescent="0.2">
      <c r="A198" s="54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</row>
    <row r="199" spans="1:25" ht="15.75" customHeight="1" x14ac:dyDescent="0.2">
      <c r="A199" s="54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</row>
    <row r="200" spans="1:25" ht="15.75" customHeight="1" x14ac:dyDescent="0.2">
      <c r="A200" s="54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</row>
    <row r="201" spans="1:25" ht="15.75" customHeight="1" x14ac:dyDescent="0.2">
      <c r="A201" s="54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</row>
    <row r="202" spans="1:25" ht="15.75" customHeight="1" x14ac:dyDescent="0.2">
      <c r="A202" s="54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</row>
    <row r="203" spans="1:25" ht="15.75" customHeight="1" x14ac:dyDescent="0.2">
      <c r="A203" s="54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</row>
    <row r="204" spans="1:25" ht="15.75" customHeight="1" x14ac:dyDescent="0.2">
      <c r="A204" s="54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</row>
    <row r="205" spans="1:25" ht="15.75" customHeight="1" x14ac:dyDescent="0.2">
      <c r="A205" s="54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</row>
    <row r="206" spans="1:25" ht="15.75" customHeight="1" x14ac:dyDescent="0.2">
      <c r="A206" s="54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</row>
    <row r="207" spans="1:25" ht="15.75" customHeight="1" x14ac:dyDescent="0.2">
      <c r="A207" s="54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</row>
    <row r="208" spans="1:25" ht="15.75" customHeight="1" x14ac:dyDescent="0.2">
      <c r="A208" s="54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</row>
    <row r="209" spans="1:25" ht="15.75" customHeight="1" x14ac:dyDescent="0.2">
      <c r="A209" s="54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</row>
    <row r="210" spans="1:25" ht="15.75" customHeight="1" x14ac:dyDescent="0.2">
      <c r="A210" s="54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</row>
    <row r="211" spans="1:25" ht="15.75" customHeight="1" x14ac:dyDescent="0.2">
      <c r="A211" s="54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</row>
    <row r="212" spans="1:25" ht="15.75" customHeight="1" x14ac:dyDescent="0.2">
      <c r="A212" s="54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</row>
    <row r="213" spans="1:25" ht="15.75" customHeight="1" x14ac:dyDescent="0.2">
      <c r="A213" s="54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</row>
    <row r="214" spans="1:25" ht="15.75" customHeight="1" x14ac:dyDescent="0.2">
      <c r="A214" s="54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</row>
    <row r="215" spans="1:25" ht="15.75" customHeight="1" x14ac:dyDescent="0.2">
      <c r="A215" s="54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</row>
    <row r="216" spans="1:25" ht="15.75" customHeight="1" x14ac:dyDescent="0.2">
      <c r="A216" s="54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</row>
    <row r="217" spans="1:25" ht="15.75" customHeight="1" x14ac:dyDescent="0.2">
      <c r="A217" s="54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</row>
    <row r="218" spans="1:25" ht="15.75" customHeight="1" x14ac:dyDescent="0.2">
      <c r="A218" s="54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</row>
    <row r="219" spans="1:25" ht="15.75" customHeight="1" x14ac:dyDescent="0.2">
      <c r="A219" s="54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</row>
    <row r="220" spans="1:25" ht="15.75" customHeight="1" x14ac:dyDescent="0.2">
      <c r="A220" s="54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</row>
    <row r="221" spans="1:25" ht="15.75" customHeight="1" x14ac:dyDescent="0.2">
      <c r="A221" s="54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</row>
    <row r="222" spans="1:25" ht="15.75" customHeight="1" x14ac:dyDescent="0.2">
      <c r="A222" s="54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</row>
    <row r="223" spans="1:25" ht="15.75" customHeight="1" x14ac:dyDescent="0.2">
      <c r="A223" s="54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</row>
    <row r="224" spans="1:25" ht="15.75" customHeight="1" x14ac:dyDescent="0.2">
      <c r="A224" s="54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</row>
    <row r="225" spans="1:25" ht="15.75" customHeight="1" x14ac:dyDescent="0.2">
      <c r="A225" s="54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</row>
    <row r="226" spans="1:25" ht="15.75" customHeight="1" x14ac:dyDescent="0.2">
      <c r="A226" s="54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</row>
    <row r="227" spans="1:25" ht="15.75" customHeight="1" x14ac:dyDescent="0.2">
      <c r="A227" s="54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</row>
    <row r="228" spans="1:25" ht="15.75" customHeight="1" x14ac:dyDescent="0.2">
      <c r="A228" s="54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</row>
    <row r="229" spans="1:25" ht="15.75" customHeight="1" x14ac:dyDescent="0.2">
      <c r="A229" s="54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</row>
    <row r="230" spans="1:25" ht="15.75" customHeight="1" x14ac:dyDescent="0.2">
      <c r="A230" s="54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</row>
    <row r="231" spans="1:25" ht="15.75" customHeight="1" x14ac:dyDescent="0.2">
      <c r="A231" s="54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</row>
    <row r="232" spans="1:25" ht="15.75" customHeight="1" x14ac:dyDescent="0.2">
      <c r="A232" s="54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</row>
    <row r="233" spans="1:25" ht="15.75" customHeight="1" x14ac:dyDescent="0.2">
      <c r="A233" s="54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</row>
    <row r="234" spans="1:25" ht="15.75" customHeight="1" x14ac:dyDescent="0.2">
      <c r="A234" s="54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</row>
    <row r="235" spans="1:25" ht="15.75" customHeight="1" x14ac:dyDescent="0.2">
      <c r="A235" s="54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</row>
    <row r="236" spans="1:25" ht="15.75" customHeight="1" x14ac:dyDescent="0.2">
      <c r="A236" s="54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</row>
    <row r="237" spans="1:25" ht="15.75" customHeight="1" x14ac:dyDescent="0.2">
      <c r="A237" s="54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</row>
    <row r="238" spans="1:25" ht="15.75" customHeight="1" x14ac:dyDescent="0.2">
      <c r="A238" s="54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</row>
    <row r="239" spans="1:25" ht="15.75" customHeight="1" x14ac:dyDescent="0.2">
      <c r="A239" s="54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</row>
    <row r="240" spans="1:25" ht="15.75" customHeight="1" x14ac:dyDescent="0.2">
      <c r="A240" s="54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</row>
    <row r="241" spans="1:25" ht="15.75" customHeight="1" x14ac:dyDescent="0.2">
      <c r="A241" s="54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</row>
    <row r="242" spans="1:25" ht="15.75" customHeight="1" x14ac:dyDescent="0.2">
      <c r="A242" s="54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</row>
    <row r="243" spans="1:25" ht="15.75" customHeight="1" x14ac:dyDescent="0.2">
      <c r="A243" s="54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</row>
    <row r="244" spans="1:25" ht="15.75" customHeight="1" x14ac:dyDescent="0.2">
      <c r="A244" s="54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</row>
    <row r="245" spans="1:25" ht="15.75" customHeight="1" x14ac:dyDescent="0.2">
      <c r="A245" s="54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</row>
    <row r="246" spans="1:25" ht="15.75" customHeight="1" x14ac:dyDescent="0.2">
      <c r="A246" s="54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</row>
    <row r="247" spans="1:25" ht="15.75" customHeight="1" x14ac:dyDescent="0.2">
      <c r="A247" s="54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</row>
    <row r="248" spans="1:25" ht="15.75" customHeight="1" x14ac:dyDescent="0.2">
      <c r="A248" s="54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</row>
    <row r="249" spans="1:25" ht="15.75" customHeight="1" x14ac:dyDescent="0.2">
      <c r="A249" s="54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</row>
    <row r="250" spans="1:25" ht="15.75" customHeight="1" x14ac:dyDescent="0.2">
      <c r="A250" s="54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</row>
    <row r="251" spans="1:25" ht="15.75" customHeight="1" x14ac:dyDescent="0.2">
      <c r="A251" s="54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</row>
    <row r="252" spans="1:25" ht="15.75" customHeight="1" x14ac:dyDescent="0.2">
      <c r="A252" s="54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</row>
    <row r="253" spans="1:25" ht="15.75" customHeight="1" x14ac:dyDescent="0.2">
      <c r="A253" s="54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</row>
    <row r="254" spans="1:25" ht="15.75" customHeight="1" x14ac:dyDescent="0.2">
      <c r="A254" s="54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</row>
    <row r="255" spans="1:25" ht="15.75" customHeight="1" x14ac:dyDescent="0.2">
      <c r="A255" s="54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</row>
    <row r="256" spans="1:25" ht="15.75" customHeight="1" x14ac:dyDescent="0.2">
      <c r="A256" s="54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</row>
    <row r="257" spans="1:25" ht="15.75" customHeight="1" x14ac:dyDescent="0.2">
      <c r="A257" s="54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</row>
    <row r="258" spans="1:25" ht="15.75" customHeight="1" x14ac:dyDescent="0.2">
      <c r="A258" s="54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</row>
    <row r="259" spans="1:25" ht="15.75" customHeight="1" x14ac:dyDescent="0.2">
      <c r="A259" s="54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</row>
    <row r="260" spans="1:25" ht="15.75" customHeight="1" x14ac:dyDescent="0.2">
      <c r="A260" s="54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</row>
    <row r="261" spans="1:25" ht="15.75" customHeight="1" x14ac:dyDescent="0.2">
      <c r="A261" s="54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</row>
    <row r="262" spans="1:25" ht="15.75" customHeight="1" x14ac:dyDescent="0.2">
      <c r="A262" s="54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</row>
    <row r="263" spans="1:25" ht="15.75" customHeight="1" x14ac:dyDescent="0.2">
      <c r="A263" s="54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</row>
    <row r="264" spans="1:25" ht="15.75" customHeight="1" x14ac:dyDescent="0.2">
      <c r="A264" s="54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</row>
    <row r="265" spans="1:25" ht="15.75" customHeight="1" x14ac:dyDescent="0.2">
      <c r="A265" s="54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</row>
    <row r="266" spans="1:25" ht="15.75" customHeight="1" x14ac:dyDescent="0.2">
      <c r="A266" s="54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</row>
    <row r="267" spans="1:25" ht="15.75" customHeight="1" x14ac:dyDescent="0.2">
      <c r="A267" s="54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</row>
    <row r="268" spans="1:25" ht="15.75" customHeight="1" x14ac:dyDescent="0.2">
      <c r="A268" s="54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</row>
    <row r="269" spans="1:25" ht="15.75" customHeight="1" x14ac:dyDescent="0.2">
      <c r="A269" s="54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</row>
    <row r="270" spans="1:25" ht="15.75" customHeight="1" x14ac:dyDescent="0.2">
      <c r="A270" s="54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</row>
    <row r="271" spans="1:25" ht="15.75" customHeight="1" x14ac:dyDescent="0.2">
      <c r="A271" s="54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</row>
    <row r="272" spans="1:25" ht="15.75" customHeight="1" x14ac:dyDescent="0.2">
      <c r="A272" s="54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</row>
    <row r="273" spans="1:25" ht="15.75" customHeight="1" x14ac:dyDescent="0.2">
      <c r="A273" s="54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</row>
    <row r="274" spans="1:25" ht="15.75" customHeight="1" x14ac:dyDescent="0.2">
      <c r="A274" s="54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</row>
    <row r="275" spans="1:25" ht="15.75" customHeight="1" x14ac:dyDescent="0.2">
      <c r="A275" s="54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</row>
    <row r="276" spans="1:25" ht="15.75" customHeight="1" x14ac:dyDescent="0.2">
      <c r="A276" s="54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</row>
    <row r="277" spans="1:25" ht="15.75" customHeight="1" x14ac:dyDescent="0.2">
      <c r="A277" s="54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</row>
    <row r="278" spans="1:25" ht="15.75" customHeight="1" x14ac:dyDescent="0.2">
      <c r="A278" s="54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</row>
    <row r="279" spans="1:25" ht="15.75" customHeight="1" x14ac:dyDescent="0.2">
      <c r="A279" s="54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</row>
    <row r="280" spans="1:25" ht="15.75" customHeight="1" x14ac:dyDescent="0.2">
      <c r="A280" s="54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</row>
    <row r="281" spans="1:25" ht="15.75" customHeight="1" x14ac:dyDescent="0.2">
      <c r="A281" s="54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</row>
    <row r="282" spans="1:25" ht="15.75" customHeight="1" x14ac:dyDescent="0.2">
      <c r="A282" s="54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</row>
    <row r="283" spans="1:25" ht="15.75" customHeight="1" x14ac:dyDescent="0.2">
      <c r="A283" s="54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</row>
    <row r="284" spans="1:25" ht="15.75" customHeight="1" x14ac:dyDescent="0.2">
      <c r="A284" s="54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</row>
    <row r="285" spans="1:25" ht="15.75" customHeight="1" x14ac:dyDescent="0.2">
      <c r="A285" s="54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</row>
    <row r="286" spans="1:25" ht="15.75" customHeight="1" x14ac:dyDescent="0.2">
      <c r="A286" s="54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</row>
    <row r="287" spans="1:25" ht="15.75" customHeight="1" x14ac:dyDescent="0.2">
      <c r="A287" s="54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</row>
    <row r="288" spans="1:25" ht="15.75" customHeight="1" x14ac:dyDescent="0.2">
      <c r="A288" s="54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</row>
    <row r="289" spans="1:25" ht="15.75" customHeight="1" x14ac:dyDescent="0.2">
      <c r="A289" s="54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</row>
    <row r="290" spans="1:25" ht="15.75" customHeight="1" x14ac:dyDescent="0.2">
      <c r="A290" s="54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</row>
    <row r="291" spans="1:25" ht="15.75" customHeight="1" x14ac:dyDescent="0.2">
      <c r="A291" s="54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</row>
    <row r="292" spans="1:25" ht="15.75" customHeight="1" x14ac:dyDescent="0.2">
      <c r="A292" s="54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</row>
    <row r="293" spans="1:25" ht="15.75" customHeight="1" x14ac:dyDescent="0.2">
      <c r="A293" s="54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</row>
    <row r="294" spans="1:25" ht="15.75" customHeight="1" x14ac:dyDescent="0.2">
      <c r="A294" s="54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</row>
    <row r="295" spans="1:25" ht="15.75" customHeight="1" x14ac:dyDescent="0.2">
      <c r="A295" s="54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</row>
    <row r="296" spans="1:25" ht="15.75" customHeight="1" x14ac:dyDescent="0.2">
      <c r="A296" s="54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</row>
    <row r="297" spans="1:25" ht="15.75" customHeight="1" x14ac:dyDescent="0.2">
      <c r="A297" s="54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</row>
    <row r="298" spans="1:25" ht="15.75" customHeight="1" x14ac:dyDescent="0.2">
      <c r="A298" s="54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</row>
    <row r="299" spans="1:25" ht="15.75" customHeight="1" x14ac:dyDescent="0.2">
      <c r="A299" s="54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</row>
    <row r="300" spans="1:25" ht="15.75" customHeight="1" x14ac:dyDescent="0.2">
      <c r="A300" s="54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</row>
    <row r="301" spans="1:25" ht="15.75" customHeight="1" x14ac:dyDescent="0.2">
      <c r="A301" s="54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</row>
    <row r="302" spans="1:25" ht="15.75" customHeight="1" x14ac:dyDescent="0.2">
      <c r="A302" s="54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</row>
    <row r="303" spans="1:25" ht="15.75" customHeight="1" x14ac:dyDescent="0.2">
      <c r="A303" s="54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</row>
    <row r="304" spans="1:25" ht="15.75" customHeight="1" x14ac:dyDescent="0.2">
      <c r="A304" s="54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</row>
    <row r="305" spans="1:25" ht="15.75" customHeight="1" x14ac:dyDescent="0.2">
      <c r="A305" s="54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</row>
    <row r="306" spans="1:25" ht="15.75" customHeight="1" x14ac:dyDescent="0.2">
      <c r="A306" s="54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</row>
    <row r="307" spans="1:25" ht="15.75" customHeight="1" x14ac:dyDescent="0.2">
      <c r="A307" s="54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</row>
    <row r="308" spans="1:25" ht="15.75" customHeight="1" x14ac:dyDescent="0.2">
      <c r="A308" s="54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</row>
    <row r="309" spans="1:25" ht="15.75" customHeight="1" x14ac:dyDescent="0.2">
      <c r="A309" s="54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</row>
    <row r="310" spans="1:25" ht="15.75" customHeight="1" x14ac:dyDescent="0.2">
      <c r="A310" s="54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</row>
    <row r="311" spans="1:25" ht="15.75" customHeight="1" x14ac:dyDescent="0.2">
      <c r="A311" s="54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</row>
    <row r="312" spans="1:25" ht="15.75" customHeight="1" x14ac:dyDescent="0.2">
      <c r="A312" s="54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</row>
    <row r="313" spans="1:25" ht="15.75" customHeight="1" x14ac:dyDescent="0.2">
      <c r="A313" s="54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</row>
    <row r="314" spans="1:25" ht="15.75" customHeight="1" x14ac:dyDescent="0.2">
      <c r="A314" s="54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</row>
    <row r="315" spans="1:25" ht="15.75" customHeight="1" x14ac:dyDescent="0.2">
      <c r="A315" s="54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</row>
    <row r="316" spans="1:25" ht="15.75" customHeight="1" x14ac:dyDescent="0.2">
      <c r="A316" s="54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</row>
    <row r="317" spans="1:25" ht="15.75" customHeight="1" x14ac:dyDescent="0.2">
      <c r="A317" s="54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</row>
    <row r="318" spans="1:25" ht="15.75" customHeight="1" x14ac:dyDescent="0.2">
      <c r="A318" s="54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</row>
    <row r="319" spans="1:25" ht="15.75" customHeight="1" x14ac:dyDescent="0.2">
      <c r="A319" s="54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</row>
    <row r="320" spans="1:25" ht="15.75" customHeight="1" x14ac:dyDescent="0.2">
      <c r="A320" s="54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</row>
    <row r="321" spans="1:25" ht="15.75" customHeight="1" x14ac:dyDescent="0.2">
      <c r="A321" s="54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</row>
    <row r="322" spans="1:25" ht="15.75" customHeight="1" x14ac:dyDescent="0.2">
      <c r="A322" s="54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</row>
    <row r="323" spans="1:25" ht="15.75" customHeight="1" x14ac:dyDescent="0.2">
      <c r="A323" s="54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</row>
    <row r="324" spans="1:25" ht="15.75" customHeight="1" x14ac:dyDescent="0.2">
      <c r="A324" s="54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</row>
    <row r="325" spans="1:25" ht="15.75" customHeight="1" x14ac:dyDescent="0.2">
      <c r="A325" s="54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</row>
    <row r="326" spans="1:25" ht="15.75" customHeight="1" x14ac:dyDescent="0.2">
      <c r="A326" s="54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</row>
    <row r="327" spans="1:25" ht="15.75" customHeight="1" x14ac:dyDescent="0.2">
      <c r="A327" s="54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</row>
    <row r="328" spans="1:25" ht="15.75" customHeight="1" x14ac:dyDescent="0.2">
      <c r="A328" s="54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</row>
    <row r="329" spans="1:25" ht="15.75" customHeight="1" x14ac:dyDescent="0.2">
      <c r="A329" s="54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</row>
    <row r="330" spans="1:25" ht="15.75" customHeight="1" x14ac:dyDescent="0.2">
      <c r="A330" s="54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</row>
    <row r="331" spans="1:25" ht="15.75" customHeight="1" x14ac:dyDescent="0.2">
      <c r="A331" s="54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</row>
    <row r="332" spans="1:25" ht="15.75" customHeight="1" x14ac:dyDescent="0.2">
      <c r="A332" s="54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</row>
    <row r="333" spans="1:25" ht="15.75" customHeight="1" x14ac:dyDescent="0.2">
      <c r="A333" s="54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</row>
    <row r="334" spans="1:25" ht="15.75" customHeight="1" x14ac:dyDescent="0.2">
      <c r="A334" s="54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</row>
    <row r="335" spans="1:25" ht="15.75" customHeight="1" x14ac:dyDescent="0.2">
      <c r="A335" s="54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</row>
    <row r="336" spans="1:25" ht="15.75" customHeight="1" x14ac:dyDescent="0.2">
      <c r="A336" s="54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</row>
    <row r="337" spans="1:25" ht="15.75" customHeight="1" x14ac:dyDescent="0.2">
      <c r="A337" s="54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</row>
    <row r="338" spans="1:25" ht="15.75" customHeight="1" x14ac:dyDescent="0.2">
      <c r="A338" s="54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</row>
    <row r="339" spans="1:25" ht="15.75" customHeight="1" x14ac:dyDescent="0.2">
      <c r="A339" s="54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</row>
    <row r="340" spans="1:25" ht="15.75" customHeight="1" x14ac:dyDescent="0.2">
      <c r="A340" s="54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</row>
    <row r="341" spans="1:25" ht="15.75" customHeight="1" x14ac:dyDescent="0.2">
      <c r="A341" s="54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</row>
    <row r="342" spans="1:25" ht="15.75" customHeight="1" x14ac:dyDescent="0.2">
      <c r="A342" s="54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</row>
    <row r="343" spans="1:25" ht="15.75" customHeight="1" x14ac:dyDescent="0.2">
      <c r="A343" s="54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</row>
    <row r="344" spans="1:25" ht="15.75" customHeight="1" x14ac:dyDescent="0.2">
      <c r="A344" s="54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</row>
    <row r="345" spans="1:25" ht="15.75" customHeight="1" x14ac:dyDescent="0.2">
      <c r="A345" s="54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</row>
    <row r="346" spans="1:25" ht="15.75" customHeight="1" x14ac:dyDescent="0.2">
      <c r="A346" s="54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</row>
    <row r="347" spans="1:25" ht="15.75" customHeight="1" x14ac:dyDescent="0.2">
      <c r="A347" s="54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</row>
    <row r="348" spans="1:25" ht="15.75" customHeight="1" x14ac:dyDescent="0.2">
      <c r="A348" s="54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</row>
    <row r="349" spans="1:25" ht="15.75" customHeight="1" x14ac:dyDescent="0.2">
      <c r="A349" s="54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</row>
    <row r="350" spans="1:25" ht="15.75" customHeight="1" x14ac:dyDescent="0.2">
      <c r="A350" s="54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</row>
    <row r="351" spans="1:25" ht="15.75" customHeight="1" x14ac:dyDescent="0.2">
      <c r="A351" s="54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</row>
    <row r="352" spans="1:25" ht="15.75" customHeight="1" x14ac:dyDescent="0.2">
      <c r="A352" s="54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</row>
    <row r="353" spans="1:25" ht="15.75" customHeight="1" x14ac:dyDescent="0.2">
      <c r="A353" s="54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</row>
    <row r="354" spans="1:25" ht="15.75" customHeight="1" x14ac:dyDescent="0.2">
      <c r="A354" s="54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</row>
    <row r="355" spans="1:25" ht="15.75" customHeight="1" x14ac:dyDescent="0.2">
      <c r="A355" s="54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</row>
    <row r="356" spans="1:25" ht="15.75" customHeight="1" x14ac:dyDescent="0.2">
      <c r="A356" s="54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</row>
    <row r="357" spans="1:25" ht="15.75" customHeight="1" x14ac:dyDescent="0.2">
      <c r="A357" s="54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</row>
    <row r="358" spans="1:25" ht="15.75" customHeight="1" x14ac:dyDescent="0.2">
      <c r="A358" s="54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</row>
    <row r="359" spans="1:25" ht="15.75" customHeight="1" x14ac:dyDescent="0.2">
      <c r="A359" s="54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</row>
    <row r="360" spans="1:25" ht="15.75" customHeight="1" x14ac:dyDescent="0.2">
      <c r="A360" s="54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</row>
    <row r="361" spans="1:25" ht="15.75" customHeight="1" x14ac:dyDescent="0.2">
      <c r="A361" s="54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</row>
    <row r="362" spans="1:25" ht="15.75" customHeight="1" x14ac:dyDescent="0.2">
      <c r="A362" s="54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</row>
    <row r="363" spans="1:25" ht="15.75" customHeight="1" x14ac:dyDescent="0.2">
      <c r="A363" s="54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</row>
    <row r="364" spans="1:25" ht="15.75" customHeight="1" x14ac:dyDescent="0.2">
      <c r="A364" s="54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</row>
    <row r="365" spans="1:25" ht="15.75" customHeight="1" x14ac:dyDescent="0.2">
      <c r="A365" s="54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</row>
    <row r="366" spans="1:25" ht="15.75" customHeight="1" x14ac:dyDescent="0.2">
      <c r="A366" s="54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</row>
    <row r="367" spans="1:25" ht="15.75" customHeight="1" x14ac:dyDescent="0.2">
      <c r="A367" s="54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</row>
    <row r="368" spans="1:25" ht="15.75" customHeight="1" x14ac:dyDescent="0.2">
      <c r="A368" s="54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</row>
    <row r="369" spans="1:25" ht="15.75" customHeight="1" x14ac:dyDescent="0.2">
      <c r="A369" s="54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</row>
    <row r="370" spans="1:25" ht="15.75" customHeight="1" x14ac:dyDescent="0.2">
      <c r="A370" s="54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</row>
    <row r="371" spans="1:25" ht="15.75" customHeight="1" x14ac:dyDescent="0.2">
      <c r="A371" s="54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</row>
    <row r="372" spans="1:25" ht="15.75" customHeight="1" x14ac:dyDescent="0.2">
      <c r="A372" s="54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</row>
    <row r="373" spans="1:25" ht="15.75" customHeight="1" x14ac:dyDescent="0.2">
      <c r="A373" s="54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</row>
    <row r="374" spans="1:25" ht="15.75" customHeight="1" x14ac:dyDescent="0.2">
      <c r="A374" s="54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</row>
    <row r="375" spans="1:25" ht="15.75" customHeight="1" x14ac:dyDescent="0.2">
      <c r="A375" s="54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</row>
    <row r="376" spans="1:25" ht="15.75" customHeight="1" x14ac:dyDescent="0.2">
      <c r="A376" s="54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</row>
    <row r="377" spans="1:25" ht="15.75" customHeight="1" x14ac:dyDescent="0.2">
      <c r="A377" s="54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</row>
    <row r="378" spans="1:25" ht="15.75" customHeight="1" x14ac:dyDescent="0.2">
      <c r="A378" s="54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</row>
    <row r="379" spans="1:25" ht="15.75" customHeight="1" x14ac:dyDescent="0.2">
      <c r="A379" s="54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</row>
    <row r="380" spans="1:25" ht="15.75" customHeight="1" x14ac:dyDescent="0.2">
      <c r="A380" s="54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</row>
    <row r="381" spans="1:25" ht="15.75" customHeight="1" x14ac:dyDescent="0.2">
      <c r="A381" s="54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</row>
    <row r="382" spans="1:25" ht="15.75" customHeight="1" x14ac:dyDescent="0.2">
      <c r="A382" s="54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</row>
    <row r="383" spans="1:25" ht="15.75" customHeight="1" x14ac:dyDescent="0.2">
      <c r="A383" s="54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</row>
    <row r="384" spans="1:25" ht="15.75" customHeight="1" x14ac:dyDescent="0.2">
      <c r="A384" s="54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</row>
    <row r="385" spans="1:25" ht="15.75" customHeight="1" x14ac:dyDescent="0.2">
      <c r="A385" s="54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</row>
    <row r="386" spans="1:25" ht="15.75" customHeight="1" x14ac:dyDescent="0.2">
      <c r="A386" s="54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</row>
    <row r="387" spans="1:25" ht="15.75" customHeight="1" x14ac:dyDescent="0.2">
      <c r="A387" s="54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</row>
    <row r="388" spans="1:25" ht="15.75" customHeight="1" x14ac:dyDescent="0.2">
      <c r="A388" s="54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</row>
    <row r="389" spans="1:25" ht="15.75" customHeight="1" x14ac:dyDescent="0.2">
      <c r="A389" s="54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</row>
    <row r="390" spans="1:25" ht="15.75" customHeight="1" x14ac:dyDescent="0.2">
      <c r="A390" s="54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</row>
    <row r="391" spans="1:25" ht="15.75" customHeight="1" x14ac:dyDescent="0.2">
      <c r="A391" s="54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</row>
    <row r="392" spans="1:25" ht="15.75" customHeight="1" x14ac:dyDescent="0.2">
      <c r="A392" s="54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</row>
    <row r="393" spans="1:25" ht="15.75" customHeight="1" x14ac:dyDescent="0.2">
      <c r="A393" s="54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</row>
    <row r="394" spans="1:25" ht="15.75" customHeight="1" x14ac:dyDescent="0.2">
      <c r="A394" s="54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</row>
    <row r="395" spans="1:25" ht="15.75" customHeight="1" x14ac:dyDescent="0.2">
      <c r="A395" s="54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</row>
    <row r="396" spans="1:25" ht="15.75" customHeight="1" x14ac:dyDescent="0.2">
      <c r="A396" s="54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</row>
    <row r="397" spans="1:25" ht="15.75" customHeight="1" x14ac:dyDescent="0.2">
      <c r="A397" s="54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</row>
    <row r="398" spans="1:25" ht="15.75" customHeight="1" x14ac:dyDescent="0.2">
      <c r="A398" s="54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</row>
    <row r="399" spans="1:25" ht="15.75" customHeight="1" x14ac:dyDescent="0.2">
      <c r="A399" s="54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</row>
    <row r="400" spans="1:25" ht="15.75" customHeight="1" x14ac:dyDescent="0.2">
      <c r="A400" s="54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</row>
    <row r="401" spans="1:25" ht="15.75" customHeight="1" x14ac:dyDescent="0.2">
      <c r="A401" s="54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</row>
    <row r="402" spans="1:25" ht="15.75" customHeight="1" x14ac:dyDescent="0.2">
      <c r="A402" s="54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</row>
    <row r="403" spans="1:25" ht="15.75" customHeight="1" x14ac:dyDescent="0.2">
      <c r="A403" s="54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</row>
    <row r="404" spans="1:25" ht="15.75" customHeight="1" x14ac:dyDescent="0.2">
      <c r="A404" s="54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</row>
    <row r="405" spans="1:25" ht="15.75" customHeight="1" x14ac:dyDescent="0.2">
      <c r="A405" s="54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</row>
    <row r="406" spans="1:25" ht="15.75" customHeight="1" x14ac:dyDescent="0.2">
      <c r="A406" s="54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</row>
    <row r="407" spans="1:25" ht="15.75" customHeight="1" x14ac:dyDescent="0.2">
      <c r="A407" s="54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</row>
    <row r="408" spans="1:25" ht="15.75" customHeight="1" x14ac:dyDescent="0.2">
      <c r="A408" s="54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</row>
    <row r="409" spans="1:25" ht="15.75" customHeight="1" x14ac:dyDescent="0.2">
      <c r="A409" s="54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</row>
    <row r="410" spans="1:25" ht="15.75" customHeight="1" x14ac:dyDescent="0.2">
      <c r="A410" s="54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</row>
    <row r="411" spans="1:25" ht="15.75" customHeight="1" x14ac:dyDescent="0.2">
      <c r="A411" s="54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</row>
    <row r="412" spans="1:25" ht="15.75" customHeight="1" x14ac:dyDescent="0.2">
      <c r="A412" s="54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</row>
    <row r="413" spans="1:25" ht="15.75" customHeight="1" x14ac:dyDescent="0.2">
      <c r="A413" s="54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</row>
    <row r="414" spans="1:25" ht="15.75" customHeight="1" x14ac:dyDescent="0.2">
      <c r="A414" s="54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</row>
    <row r="415" spans="1:25" ht="15.75" customHeight="1" x14ac:dyDescent="0.2">
      <c r="A415" s="54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</row>
    <row r="416" spans="1:25" ht="15.75" customHeight="1" x14ac:dyDescent="0.2">
      <c r="A416" s="54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</row>
    <row r="417" spans="1:25" ht="15.75" customHeight="1" x14ac:dyDescent="0.2">
      <c r="A417" s="54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</row>
    <row r="418" spans="1:25" ht="15.75" customHeight="1" x14ac:dyDescent="0.2">
      <c r="A418" s="54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</row>
    <row r="419" spans="1:25" ht="15.75" customHeight="1" x14ac:dyDescent="0.2">
      <c r="A419" s="54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</row>
    <row r="420" spans="1:25" ht="15.75" customHeight="1" x14ac:dyDescent="0.2">
      <c r="A420" s="54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</row>
    <row r="421" spans="1:25" ht="15.75" customHeight="1" x14ac:dyDescent="0.2">
      <c r="A421" s="54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</row>
    <row r="422" spans="1:25" ht="15.75" customHeight="1" x14ac:dyDescent="0.2">
      <c r="A422" s="54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</row>
    <row r="423" spans="1:25" ht="15.75" customHeight="1" x14ac:dyDescent="0.2">
      <c r="A423" s="54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</row>
    <row r="424" spans="1:25" ht="15.75" customHeight="1" x14ac:dyDescent="0.2">
      <c r="A424" s="54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</row>
    <row r="425" spans="1:25" ht="15.75" customHeight="1" x14ac:dyDescent="0.2">
      <c r="A425" s="54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</row>
    <row r="426" spans="1:25" ht="15.75" customHeight="1" x14ac:dyDescent="0.2">
      <c r="A426" s="54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</row>
    <row r="427" spans="1:25" ht="15.75" customHeight="1" x14ac:dyDescent="0.2">
      <c r="A427" s="54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</row>
    <row r="428" spans="1:25" ht="15.75" customHeight="1" x14ac:dyDescent="0.2">
      <c r="A428" s="54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</row>
    <row r="429" spans="1:25" ht="15.75" customHeight="1" x14ac:dyDescent="0.2">
      <c r="A429" s="54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</row>
    <row r="430" spans="1:25" ht="15.75" customHeight="1" x14ac:dyDescent="0.2">
      <c r="A430" s="54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</row>
    <row r="431" spans="1:25" ht="15.75" customHeight="1" x14ac:dyDescent="0.2">
      <c r="A431" s="54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</row>
    <row r="432" spans="1:25" ht="15.75" customHeight="1" x14ac:dyDescent="0.2">
      <c r="A432" s="54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</row>
    <row r="433" spans="1:25" ht="15.75" customHeight="1" x14ac:dyDescent="0.2">
      <c r="A433" s="54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</row>
    <row r="434" spans="1:25" ht="15.75" customHeight="1" x14ac:dyDescent="0.2">
      <c r="A434" s="54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</row>
    <row r="435" spans="1:25" ht="15.75" customHeight="1" x14ac:dyDescent="0.2">
      <c r="A435" s="54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</row>
    <row r="436" spans="1:25" ht="15.75" customHeight="1" x14ac:dyDescent="0.2">
      <c r="A436" s="54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</row>
    <row r="437" spans="1:25" ht="15.75" customHeight="1" x14ac:dyDescent="0.2">
      <c r="A437" s="54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</row>
    <row r="438" spans="1:25" ht="15.75" customHeight="1" x14ac:dyDescent="0.2">
      <c r="A438" s="54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</row>
    <row r="439" spans="1:25" ht="15.75" customHeight="1" x14ac:dyDescent="0.2">
      <c r="A439" s="54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</row>
    <row r="440" spans="1:25" ht="15.75" customHeight="1" x14ac:dyDescent="0.2">
      <c r="A440" s="54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</row>
    <row r="441" spans="1:25" ht="15.75" customHeight="1" x14ac:dyDescent="0.2">
      <c r="A441" s="54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</row>
    <row r="442" spans="1:25" ht="15.75" customHeight="1" x14ac:dyDescent="0.2">
      <c r="A442" s="54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</row>
    <row r="443" spans="1:25" ht="15.75" customHeight="1" x14ac:dyDescent="0.2">
      <c r="A443" s="54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</row>
    <row r="444" spans="1:25" ht="15.75" customHeight="1" x14ac:dyDescent="0.2">
      <c r="A444" s="54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</row>
    <row r="445" spans="1:25" ht="15.75" customHeight="1" x14ac:dyDescent="0.2">
      <c r="A445" s="54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</row>
    <row r="446" spans="1:25" ht="15.75" customHeight="1" x14ac:dyDescent="0.2">
      <c r="A446" s="54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</row>
    <row r="447" spans="1:25" ht="15.75" customHeight="1" x14ac:dyDescent="0.2">
      <c r="A447" s="54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</row>
    <row r="448" spans="1:25" ht="15.75" customHeight="1" x14ac:dyDescent="0.2">
      <c r="A448" s="54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</row>
    <row r="449" spans="1:25" ht="15.75" customHeight="1" x14ac:dyDescent="0.2">
      <c r="A449" s="54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</row>
    <row r="450" spans="1:25" ht="15.75" customHeight="1" x14ac:dyDescent="0.2">
      <c r="A450" s="54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</row>
    <row r="451" spans="1:25" ht="15.75" customHeight="1" x14ac:dyDescent="0.2">
      <c r="A451" s="54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</row>
    <row r="452" spans="1:25" ht="15.75" customHeight="1" x14ac:dyDescent="0.2">
      <c r="A452" s="54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</row>
    <row r="453" spans="1:25" ht="15.75" customHeight="1" x14ac:dyDescent="0.2">
      <c r="A453" s="54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</row>
    <row r="454" spans="1:25" ht="15.75" customHeight="1" x14ac:dyDescent="0.2">
      <c r="A454" s="54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</row>
    <row r="455" spans="1:25" ht="15.75" customHeight="1" x14ac:dyDescent="0.2">
      <c r="A455" s="54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</row>
    <row r="456" spans="1:25" ht="15.75" customHeight="1" x14ac:dyDescent="0.2">
      <c r="A456" s="54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</row>
    <row r="457" spans="1:25" ht="15.75" customHeight="1" x14ac:dyDescent="0.2">
      <c r="A457" s="54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</row>
    <row r="458" spans="1:25" ht="15.75" customHeight="1" x14ac:dyDescent="0.2">
      <c r="A458" s="54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</row>
    <row r="459" spans="1:25" ht="15.75" customHeight="1" x14ac:dyDescent="0.2">
      <c r="A459" s="54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</row>
    <row r="460" spans="1:25" ht="15.75" customHeight="1" x14ac:dyDescent="0.2">
      <c r="A460" s="54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</row>
    <row r="461" spans="1:25" ht="15.75" customHeight="1" x14ac:dyDescent="0.2">
      <c r="A461" s="54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</row>
    <row r="462" spans="1:25" ht="15.75" customHeight="1" x14ac:dyDescent="0.2">
      <c r="A462" s="54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</row>
    <row r="463" spans="1:25" ht="15.75" customHeight="1" x14ac:dyDescent="0.2">
      <c r="A463" s="54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</row>
    <row r="464" spans="1:25" ht="15.75" customHeight="1" x14ac:dyDescent="0.2">
      <c r="A464" s="54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</row>
    <row r="465" spans="1:25" ht="15.75" customHeight="1" x14ac:dyDescent="0.2">
      <c r="A465" s="54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</row>
    <row r="466" spans="1:25" ht="15.75" customHeight="1" x14ac:dyDescent="0.2">
      <c r="A466" s="54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</row>
    <row r="467" spans="1:25" ht="15.75" customHeight="1" x14ac:dyDescent="0.2">
      <c r="A467" s="54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</row>
    <row r="468" spans="1:25" ht="15.75" customHeight="1" x14ac:dyDescent="0.2">
      <c r="A468" s="54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</row>
    <row r="469" spans="1:25" ht="15.75" customHeight="1" x14ac:dyDescent="0.2">
      <c r="A469" s="54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</row>
    <row r="470" spans="1:25" ht="15.75" customHeight="1" x14ac:dyDescent="0.2">
      <c r="A470" s="54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</row>
    <row r="471" spans="1:25" ht="15.75" customHeight="1" x14ac:dyDescent="0.2">
      <c r="A471" s="54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</row>
    <row r="472" spans="1:25" ht="15.75" customHeight="1" x14ac:dyDescent="0.2">
      <c r="A472" s="54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</row>
    <row r="473" spans="1:25" ht="15.75" customHeight="1" x14ac:dyDescent="0.2">
      <c r="A473" s="54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</row>
    <row r="474" spans="1:25" ht="15.75" customHeight="1" x14ac:dyDescent="0.2">
      <c r="A474" s="54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</row>
    <row r="475" spans="1:25" ht="15.75" customHeight="1" x14ac:dyDescent="0.2">
      <c r="A475" s="54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</row>
    <row r="476" spans="1:25" ht="15.75" customHeight="1" x14ac:dyDescent="0.2">
      <c r="A476" s="54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</row>
    <row r="477" spans="1:25" ht="15.75" customHeight="1" x14ac:dyDescent="0.2">
      <c r="A477" s="54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</row>
    <row r="478" spans="1:25" ht="15.75" customHeight="1" x14ac:dyDescent="0.2">
      <c r="A478" s="54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</row>
    <row r="479" spans="1:25" ht="15.75" customHeight="1" x14ac:dyDescent="0.2">
      <c r="A479" s="54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</row>
    <row r="480" spans="1:25" ht="15.75" customHeight="1" x14ac:dyDescent="0.2">
      <c r="A480" s="54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</row>
    <row r="481" spans="1:25" ht="15.75" customHeight="1" x14ac:dyDescent="0.2">
      <c r="A481" s="54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</row>
    <row r="482" spans="1:25" ht="15.75" customHeight="1" x14ac:dyDescent="0.2">
      <c r="A482" s="54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</row>
    <row r="483" spans="1:25" ht="15.75" customHeight="1" x14ac:dyDescent="0.2">
      <c r="A483" s="54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</row>
    <row r="484" spans="1:25" ht="15.75" customHeight="1" x14ac:dyDescent="0.2">
      <c r="A484" s="54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</row>
    <row r="485" spans="1:25" ht="15.75" customHeight="1" x14ac:dyDescent="0.2">
      <c r="A485" s="54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</row>
    <row r="486" spans="1:25" ht="15.75" customHeight="1" x14ac:dyDescent="0.2">
      <c r="A486" s="54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</row>
    <row r="487" spans="1:25" ht="15.75" customHeight="1" x14ac:dyDescent="0.2">
      <c r="A487" s="54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</row>
    <row r="488" spans="1:25" ht="15.75" customHeight="1" x14ac:dyDescent="0.2">
      <c r="A488" s="54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</row>
    <row r="489" spans="1:25" ht="15.75" customHeight="1" x14ac:dyDescent="0.2">
      <c r="A489" s="54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</row>
    <row r="490" spans="1:25" ht="15.75" customHeight="1" x14ac:dyDescent="0.2">
      <c r="A490" s="54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</row>
    <row r="491" spans="1:25" ht="15.75" customHeight="1" x14ac:dyDescent="0.2">
      <c r="A491" s="54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</row>
    <row r="492" spans="1:25" ht="15.75" customHeight="1" x14ac:dyDescent="0.2">
      <c r="A492" s="54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</row>
    <row r="493" spans="1:25" ht="15.75" customHeight="1" x14ac:dyDescent="0.2">
      <c r="A493" s="54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</row>
    <row r="494" spans="1:25" ht="15.75" customHeight="1" x14ac:dyDescent="0.2">
      <c r="A494" s="54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</row>
    <row r="495" spans="1:25" ht="15.75" customHeight="1" x14ac:dyDescent="0.2">
      <c r="A495" s="54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</row>
    <row r="496" spans="1:25" ht="15.75" customHeight="1" x14ac:dyDescent="0.2">
      <c r="A496" s="54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</row>
    <row r="497" spans="1:25" ht="15.75" customHeight="1" x14ac:dyDescent="0.2">
      <c r="A497" s="54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</row>
    <row r="498" spans="1:25" ht="15.75" customHeight="1" x14ac:dyDescent="0.2">
      <c r="A498" s="54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</row>
    <row r="499" spans="1:25" ht="15.75" customHeight="1" x14ac:dyDescent="0.2">
      <c r="A499" s="54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</row>
    <row r="500" spans="1:25" ht="15.75" customHeight="1" x14ac:dyDescent="0.2">
      <c r="A500" s="54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</row>
    <row r="501" spans="1:25" ht="15.75" customHeight="1" x14ac:dyDescent="0.2">
      <c r="A501" s="54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</row>
    <row r="502" spans="1:25" ht="15.75" customHeight="1" x14ac:dyDescent="0.2">
      <c r="A502" s="54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</row>
    <row r="503" spans="1:25" ht="15.75" customHeight="1" x14ac:dyDescent="0.2">
      <c r="A503" s="54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</row>
    <row r="504" spans="1:25" ht="15.75" customHeight="1" x14ac:dyDescent="0.2">
      <c r="A504" s="54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</row>
    <row r="505" spans="1:25" ht="15.75" customHeight="1" x14ac:dyDescent="0.2">
      <c r="A505" s="54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</row>
    <row r="506" spans="1:25" ht="15.75" customHeight="1" x14ac:dyDescent="0.2">
      <c r="A506" s="54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</row>
    <row r="507" spans="1:25" ht="15.75" customHeight="1" x14ac:dyDescent="0.2">
      <c r="A507" s="54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</row>
    <row r="508" spans="1:25" ht="15.75" customHeight="1" x14ac:dyDescent="0.2">
      <c r="A508" s="54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</row>
    <row r="509" spans="1:25" ht="15.75" customHeight="1" x14ac:dyDescent="0.2">
      <c r="A509" s="54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</row>
    <row r="510" spans="1:25" ht="15.75" customHeight="1" x14ac:dyDescent="0.2">
      <c r="A510" s="54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</row>
    <row r="511" spans="1:25" ht="15.75" customHeight="1" x14ac:dyDescent="0.2">
      <c r="A511" s="54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</row>
    <row r="512" spans="1:25" ht="15.75" customHeight="1" x14ac:dyDescent="0.2">
      <c r="A512" s="54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</row>
    <row r="513" spans="1:25" ht="15.75" customHeight="1" x14ac:dyDescent="0.2">
      <c r="A513" s="54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</row>
    <row r="514" spans="1:25" ht="15.75" customHeight="1" x14ac:dyDescent="0.2">
      <c r="A514" s="54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</row>
    <row r="515" spans="1:25" ht="15.75" customHeight="1" x14ac:dyDescent="0.2">
      <c r="A515" s="54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</row>
    <row r="516" spans="1:25" ht="15.75" customHeight="1" x14ac:dyDescent="0.2">
      <c r="A516" s="54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</row>
    <row r="517" spans="1:25" ht="15.75" customHeight="1" x14ac:dyDescent="0.2">
      <c r="A517" s="54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</row>
    <row r="518" spans="1:25" ht="15.75" customHeight="1" x14ac:dyDescent="0.2">
      <c r="A518" s="54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</row>
    <row r="519" spans="1:25" ht="15.75" customHeight="1" x14ac:dyDescent="0.2">
      <c r="A519" s="54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</row>
    <row r="520" spans="1:25" ht="15.75" customHeight="1" x14ac:dyDescent="0.2">
      <c r="A520" s="54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</row>
    <row r="521" spans="1:25" ht="15.75" customHeight="1" x14ac:dyDescent="0.2">
      <c r="A521" s="54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</row>
    <row r="522" spans="1:25" ht="15.75" customHeight="1" x14ac:dyDescent="0.2">
      <c r="A522" s="54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</row>
    <row r="523" spans="1:25" ht="15.75" customHeight="1" x14ac:dyDescent="0.2">
      <c r="A523" s="54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</row>
    <row r="524" spans="1:25" ht="15.75" customHeight="1" x14ac:dyDescent="0.2">
      <c r="A524" s="54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</row>
    <row r="525" spans="1:25" ht="15.75" customHeight="1" x14ac:dyDescent="0.2">
      <c r="A525" s="54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</row>
    <row r="526" spans="1:25" ht="15.75" customHeight="1" x14ac:dyDescent="0.2">
      <c r="A526" s="54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</row>
    <row r="527" spans="1:25" ht="15.75" customHeight="1" x14ac:dyDescent="0.2">
      <c r="A527" s="54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</row>
    <row r="528" spans="1:25" ht="15.75" customHeight="1" x14ac:dyDescent="0.2">
      <c r="A528" s="54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</row>
    <row r="529" spans="1:25" ht="15.75" customHeight="1" x14ac:dyDescent="0.2">
      <c r="A529" s="54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</row>
    <row r="530" spans="1:25" ht="15.75" customHeight="1" x14ac:dyDescent="0.2">
      <c r="A530" s="54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</row>
    <row r="531" spans="1:25" ht="15.75" customHeight="1" x14ac:dyDescent="0.2">
      <c r="A531" s="54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</row>
    <row r="532" spans="1:25" ht="15.75" customHeight="1" x14ac:dyDescent="0.2">
      <c r="A532" s="54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</row>
    <row r="533" spans="1:25" ht="15.75" customHeight="1" x14ac:dyDescent="0.2">
      <c r="A533" s="54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</row>
    <row r="534" spans="1:25" ht="15.75" customHeight="1" x14ac:dyDescent="0.2">
      <c r="A534" s="54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</row>
    <row r="535" spans="1:25" ht="15.75" customHeight="1" x14ac:dyDescent="0.2">
      <c r="A535" s="54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</row>
    <row r="536" spans="1:25" ht="15.75" customHeight="1" x14ac:dyDescent="0.2">
      <c r="A536" s="54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</row>
    <row r="537" spans="1:25" ht="15.75" customHeight="1" x14ac:dyDescent="0.2">
      <c r="A537" s="54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</row>
    <row r="538" spans="1:25" ht="15.75" customHeight="1" x14ac:dyDescent="0.2">
      <c r="A538" s="54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</row>
    <row r="539" spans="1:25" ht="15.75" customHeight="1" x14ac:dyDescent="0.2">
      <c r="A539" s="54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</row>
    <row r="540" spans="1:25" ht="15.75" customHeight="1" x14ac:dyDescent="0.2">
      <c r="A540" s="54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</row>
    <row r="541" spans="1:25" ht="15.75" customHeight="1" x14ac:dyDescent="0.2">
      <c r="A541" s="54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</row>
    <row r="542" spans="1:25" ht="15.75" customHeight="1" x14ac:dyDescent="0.2">
      <c r="A542" s="54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</row>
    <row r="543" spans="1:25" ht="15.75" customHeight="1" x14ac:dyDescent="0.2">
      <c r="A543" s="54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</row>
    <row r="544" spans="1:25" ht="15.75" customHeight="1" x14ac:dyDescent="0.2">
      <c r="A544" s="54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</row>
    <row r="545" spans="1:25" ht="15.75" customHeight="1" x14ac:dyDescent="0.2">
      <c r="A545" s="54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</row>
    <row r="546" spans="1:25" ht="15.75" customHeight="1" x14ac:dyDescent="0.2">
      <c r="A546" s="54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</row>
    <row r="547" spans="1:25" ht="15.75" customHeight="1" x14ac:dyDescent="0.2">
      <c r="A547" s="54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</row>
    <row r="548" spans="1:25" ht="15.75" customHeight="1" x14ac:dyDescent="0.2">
      <c r="A548" s="54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</row>
    <row r="549" spans="1:25" ht="15.75" customHeight="1" x14ac:dyDescent="0.2">
      <c r="A549" s="54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</row>
    <row r="550" spans="1:25" ht="15.75" customHeight="1" x14ac:dyDescent="0.2">
      <c r="A550" s="54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</row>
    <row r="551" spans="1:25" ht="15.75" customHeight="1" x14ac:dyDescent="0.2">
      <c r="A551" s="54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</row>
    <row r="552" spans="1:25" ht="15.75" customHeight="1" x14ac:dyDescent="0.2">
      <c r="A552" s="54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</row>
    <row r="553" spans="1:25" ht="15.75" customHeight="1" x14ac:dyDescent="0.2">
      <c r="A553" s="54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</row>
    <row r="554" spans="1:25" ht="15.75" customHeight="1" x14ac:dyDescent="0.2">
      <c r="A554" s="54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</row>
    <row r="555" spans="1:25" ht="15.75" customHeight="1" x14ac:dyDescent="0.2">
      <c r="A555" s="54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</row>
    <row r="556" spans="1:25" ht="15.75" customHeight="1" x14ac:dyDescent="0.2">
      <c r="A556" s="54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</row>
    <row r="557" spans="1:25" ht="15.75" customHeight="1" x14ac:dyDescent="0.2">
      <c r="A557" s="54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</row>
    <row r="558" spans="1:25" ht="15.75" customHeight="1" x14ac:dyDescent="0.2">
      <c r="A558" s="54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</row>
    <row r="559" spans="1:25" ht="15.75" customHeight="1" x14ac:dyDescent="0.2">
      <c r="A559" s="54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</row>
    <row r="560" spans="1:25" ht="15.75" customHeight="1" x14ac:dyDescent="0.2">
      <c r="A560" s="54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</row>
    <row r="561" spans="1:25" ht="15.75" customHeight="1" x14ac:dyDescent="0.2">
      <c r="A561" s="54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</row>
    <row r="562" spans="1:25" ht="15.75" customHeight="1" x14ac:dyDescent="0.2">
      <c r="A562" s="54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</row>
    <row r="563" spans="1:25" ht="15.75" customHeight="1" x14ac:dyDescent="0.2">
      <c r="A563" s="54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</row>
    <row r="564" spans="1:25" ht="15.75" customHeight="1" x14ac:dyDescent="0.2">
      <c r="A564" s="54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</row>
    <row r="565" spans="1:25" ht="15.75" customHeight="1" x14ac:dyDescent="0.2">
      <c r="A565" s="54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</row>
    <row r="566" spans="1:25" ht="15.75" customHeight="1" x14ac:dyDescent="0.2">
      <c r="A566" s="54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</row>
    <row r="567" spans="1:25" ht="15.75" customHeight="1" x14ac:dyDescent="0.2">
      <c r="A567" s="54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</row>
    <row r="568" spans="1:25" ht="15.75" customHeight="1" x14ac:dyDescent="0.2">
      <c r="A568" s="54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</row>
    <row r="569" spans="1:25" ht="15.75" customHeight="1" x14ac:dyDescent="0.2">
      <c r="A569" s="54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</row>
    <row r="570" spans="1:25" ht="15.75" customHeight="1" x14ac:dyDescent="0.2">
      <c r="A570" s="54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</row>
    <row r="571" spans="1:25" ht="15.75" customHeight="1" x14ac:dyDescent="0.2">
      <c r="A571" s="54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</row>
    <row r="572" spans="1:25" ht="15.75" customHeight="1" x14ac:dyDescent="0.2">
      <c r="A572" s="54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</row>
    <row r="573" spans="1:25" ht="15.75" customHeight="1" x14ac:dyDescent="0.2">
      <c r="A573" s="54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</row>
    <row r="574" spans="1:25" ht="15.75" customHeight="1" x14ac:dyDescent="0.2">
      <c r="A574" s="54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</row>
    <row r="575" spans="1:25" ht="15.75" customHeight="1" x14ac:dyDescent="0.2">
      <c r="A575" s="54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</row>
    <row r="576" spans="1:25" ht="15.75" customHeight="1" x14ac:dyDescent="0.2">
      <c r="A576" s="54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</row>
    <row r="577" spans="1:25" ht="15.75" customHeight="1" x14ac:dyDescent="0.2">
      <c r="A577" s="54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</row>
    <row r="578" spans="1:25" ht="15.75" customHeight="1" x14ac:dyDescent="0.2">
      <c r="A578" s="54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</row>
    <row r="579" spans="1:25" ht="15.75" customHeight="1" x14ac:dyDescent="0.2">
      <c r="A579" s="54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</row>
    <row r="580" spans="1:25" ht="15.75" customHeight="1" x14ac:dyDescent="0.2">
      <c r="A580" s="54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</row>
    <row r="581" spans="1:25" ht="15.75" customHeight="1" x14ac:dyDescent="0.2">
      <c r="A581" s="54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</row>
    <row r="582" spans="1:25" ht="15.75" customHeight="1" x14ac:dyDescent="0.2">
      <c r="A582" s="54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</row>
    <row r="583" spans="1:25" ht="15.75" customHeight="1" x14ac:dyDescent="0.2">
      <c r="A583" s="54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</row>
    <row r="584" spans="1:25" ht="15.75" customHeight="1" x14ac:dyDescent="0.2">
      <c r="A584" s="54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</row>
    <row r="585" spans="1:25" ht="15.75" customHeight="1" x14ac:dyDescent="0.2">
      <c r="A585" s="54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</row>
    <row r="586" spans="1:25" ht="15.75" customHeight="1" x14ac:dyDescent="0.2">
      <c r="A586" s="54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</row>
    <row r="587" spans="1:25" ht="15.75" customHeight="1" x14ac:dyDescent="0.2">
      <c r="A587" s="54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</row>
    <row r="588" spans="1:25" ht="15.75" customHeight="1" x14ac:dyDescent="0.2">
      <c r="A588" s="54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</row>
    <row r="589" spans="1:25" ht="15.75" customHeight="1" x14ac:dyDescent="0.2">
      <c r="A589" s="54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</row>
    <row r="590" spans="1:25" ht="15.75" customHeight="1" x14ac:dyDescent="0.2">
      <c r="A590" s="54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</row>
    <row r="591" spans="1:25" ht="15.75" customHeight="1" x14ac:dyDescent="0.2">
      <c r="A591" s="54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</row>
    <row r="592" spans="1:25" ht="15.75" customHeight="1" x14ac:dyDescent="0.2">
      <c r="A592" s="54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</row>
    <row r="593" spans="1:25" ht="15.75" customHeight="1" x14ac:dyDescent="0.2">
      <c r="A593" s="54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</row>
    <row r="594" spans="1:25" ht="15.75" customHeight="1" x14ac:dyDescent="0.2">
      <c r="A594" s="54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</row>
    <row r="595" spans="1:25" ht="15.75" customHeight="1" x14ac:dyDescent="0.2">
      <c r="A595" s="54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</row>
    <row r="596" spans="1:25" ht="15.75" customHeight="1" x14ac:dyDescent="0.2">
      <c r="A596" s="54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</row>
    <row r="597" spans="1:25" ht="15.75" customHeight="1" x14ac:dyDescent="0.2">
      <c r="A597" s="54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</row>
    <row r="598" spans="1:25" ht="15.75" customHeight="1" x14ac:dyDescent="0.2">
      <c r="A598" s="54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</row>
    <row r="599" spans="1:25" ht="15.75" customHeight="1" x14ac:dyDescent="0.2">
      <c r="A599" s="54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</row>
    <row r="600" spans="1:25" ht="15.75" customHeight="1" x14ac:dyDescent="0.2">
      <c r="A600" s="54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</row>
    <row r="601" spans="1:25" ht="15.75" customHeight="1" x14ac:dyDescent="0.2">
      <c r="A601" s="54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</row>
    <row r="602" spans="1:25" ht="15.75" customHeight="1" x14ac:dyDescent="0.2">
      <c r="A602" s="54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</row>
    <row r="603" spans="1:25" ht="15.75" customHeight="1" x14ac:dyDescent="0.2">
      <c r="A603" s="54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</row>
    <row r="604" spans="1:25" ht="15.75" customHeight="1" x14ac:dyDescent="0.2">
      <c r="A604" s="54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</row>
    <row r="605" spans="1:25" ht="15.75" customHeight="1" x14ac:dyDescent="0.2">
      <c r="A605" s="54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</row>
    <row r="606" spans="1:25" ht="15.75" customHeight="1" x14ac:dyDescent="0.2">
      <c r="A606" s="54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</row>
    <row r="607" spans="1:25" ht="15.75" customHeight="1" x14ac:dyDescent="0.2">
      <c r="A607" s="54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</row>
    <row r="608" spans="1:25" ht="15.75" customHeight="1" x14ac:dyDescent="0.2">
      <c r="A608" s="54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</row>
    <row r="609" spans="1:25" ht="15.75" customHeight="1" x14ac:dyDescent="0.2">
      <c r="A609" s="54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</row>
    <row r="610" spans="1:25" ht="15.75" customHeight="1" x14ac:dyDescent="0.2">
      <c r="A610" s="54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</row>
    <row r="611" spans="1:25" ht="15.75" customHeight="1" x14ac:dyDescent="0.2">
      <c r="A611" s="54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</row>
    <row r="612" spans="1:25" ht="15.75" customHeight="1" x14ac:dyDescent="0.2">
      <c r="A612" s="54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</row>
    <row r="613" spans="1:25" ht="15.75" customHeight="1" x14ac:dyDescent="0.2">
      <c r="A613" s="54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</row>
    <row r="614" spans="1:25" ht="15.75" customHeight="1" x14ac:dyDescent="0.2">
      <c r="A614" s="54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</row>
    <row r="615" spans="1:25" ht="15.75" customHeight="1" x14ac:dyDescent="0.2">
      <c r="A615" s="54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</row>
    <row r="616" spans="1:25" ht="15.75" customHeight="1" x14ac:dyDescent="0.2">
      <c r="A616" s="54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</row>
    <row r="617" spans="1:25" ht="15.75" customHeight="1" x14ac:dyDescent="0.2">
      <c r="A617" s="54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</row>
    <row r="618" spans="1:25" ht="15.75" customHeight="1" x14ac:dyDescent="0.2">
      <c r="A618" s="54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</row>
    <row r="619" spans="1:25" ht="15.75" customHeight="1" x14ac:dyDescent="0.2">
      <c r="A619" s="54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</row>
    <row r="620" spans="1:25" ht="15.75" customHeight="1" x14ac:dyDescent="0.2">
      <c r="A620" s="54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</row>
    <row r="621" spans="1:25" ht="15.75" customHeight="1" x14ac:dyDescent="0.2">
      <c r="A621" s="54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</row>
    <row r="622" spans="1:25" ht="15.75" customHeight="1" x14ac:dyDescent="0.2">
      <c r="A622" s="54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</row>
    <row r="623" spans="1:25" ht="15.75" customHeight="1" x14ac:dyDescent="0.2">
      <c r="A623" s="54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</row>
    <row r="624" spans="1:25" ht="15.75" customHeight="1" x14ac:dyDescent="0.2">
      <c r="A624" s="54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</row>
    <row r="625" spans="1:25" ht="15.75" customHeight="1" x14ac:dyDescent="0.2">
      <c r="A625" s="54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</row>
    <row r="626" spans="1:25" ht="15.75" customHeight="1" x14ac:dyDescent="0.2">
      <c r="A626" s="54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</row>
    <row r="627" spans="1:25" ht="15.75" customHeight="1" x14ac:dyDescent="0.2">
      <c r="A627" s="54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</row>
    <row r="628" spans="1:25" ht="15.75" customHeight="1" x14ac:dyDescent="0.2">
      <c r="A628" s="54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</row>
    <row r="629" spans="1:25" ht="15.75" customHeight="1" x14ac:dyDescent="0.2">
      <c r="A629" s="54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</row>
    <row r="630" spans="1:25" ht="15.75" customHeight="1" x14ac:dyDescent="0.2">
      <c r="A630" s="54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</row>
    <row r="631" spans="1:25" ht="15.75" customHeight="1" x14ac:dyDescent="0.2">
      <c r="A631" s="54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</row>
    <row r="632" spans="1:25" ht="15.75" customHeight="1" x14ac:dyDescent="0.2">
      <c r="A632" s="54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</row>
    <row r="633" spans="1:25" ht="15.75" customHeight="1" x14ac:dyDescent="0.2">
      <c r="A633" s="54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</row>
    <row r="634" spans="1:25" ht="15.75" customHeight="1" x14ac:dyDescent="0.2">
      <c r="A634" s="54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</row>
    <row r="635" spans="1:25" ht="15.75" customHeight="1" x14ac:dyDescent="0.2">
      <c r="A635" s="54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</row>
    <row r="636" spans="1:25" ht="15.75" customHeight="1" x14ac:dyDescent="0.2">
      <c r="A636" s="54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</row>
    <row r="637" spans="1:25" ht="15.75" customHeight="1" x14ac:dyDescent="0.2">
      <c r="A637" s="54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</row>
    <row r="638" spans="1:25" ht="15.75" customHeight="1" x14ac:dyDescent="0.2">
      <c r="A638" s="54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</row>
    <row r="639" spans="1:25" ht="15.75" customHeight="1" x14ac:dyDescent="0.2">
      <c r="A639" s="54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</row>
    <row r="640" spans="1:25" ht="15.75" customHeight="1" x14ac:dyDescent="0.2">
      <c r="A640" s="54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</row>
    <row r="641" spans="1:25" ht="15.75" customHeight="1" x14ac:dyDescent="0.2">
      <c r="A641" s="54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</row>
    <row r="642" spans="1:25" ht="15.75" customHeight="1" x14ac:dyDescent="0.2">
      <c r="A642" s="54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</row>
    <row r="643" spans="1:25" ht="15.75" customHeight="1" x14ac:dyDescent="0.2">
      <c r="A643" s="54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</row>
    <row r="644" spans="1:25" ht="15.75" customHeight="1" x14ac:dyDescent="0.2">
      <c r="A644" s="54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</row>
    <row r="645" spans="1:25" ht="15.75" customHeight="1" x14ac:dyDescent="0.2">
      <c r="A645" s="54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</row>
    <row r="646" spans="1:25" ht="15.75" customHeight="1" x14ac:dyDescent="0.2">
      <c r="A646" s="54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</row>
    <row r="647" spans="1:25" ht="15.75" customHeight="1" x14ac:dyDescent="0.2">
      <c r="A647" s="54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</row>
    <row r="648" spans="1:25" ht="15.75" customHeight="1" x14ac:dyDescent="0.2">
      <c r="A648" s="54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</row>
    <row r="649" spans="1:25" ht="15.75" customHeight="1" x14ac:dyDescent="0.2">
      <c r="A649" s="54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</row>
    <row r="650" spans="1:25" ht="15.75" customHeight="1" x14ac:dyDescent="0.2">
      <c r="A650" s="54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</row>
    <row r="651" spans="1:25" ht="15.75" customHeight="1" x14ac:dyDescent="0.2">
      <c r="A651" s="54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</row>
    <row r="652" spans="1:25" ht="15.75" customHeight="1" x14ac:dyDescent="0.2">
      <c r="A652" s="54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</row>
    <row r="653" spans="1:25" ht="15.75" customHeight="1" x14ac:dyDescent="0.2">
      <c r="A653" s="54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</row>
    <row r="654" spans="1:25" ht="15.75" customHeight="1" x14ac:dyDescent="0.2">
      <c r="A654" s="54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</row>
    <row r="655" spans="1:25" ht="15.75" customHeight="1" x14ac:dyDescent="0.2">
      <c r="A655" s="54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</row>
    <row r="656" spans="1:25" ht="15.75" customHeight="1" x14ac:dyDescent="0.2">
      <c r="A656" s="54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</row>
    <row r="657" spans="1:25" ht="15.75" customHeight="1" x14ac:dyDescent="0.2">
      <c r="A657" s="54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</row>
    <row r="658" spans="1:25" ht="15.75" customHeight="1" x14ac:dyDescent="0.2">
      <c r="A658" s="54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</row>
    <row r="659" spans="1:25" ht="15.75" customHeight="1" x14ac:dyDescent="0.2">
      <c r="A659" s="54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</row>
    <row r="660" spans="1:25" ht="15.75" customHeight="1" x14ac:dyDescent="0.2">
      <c r="A660" s="54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</row>
    <row r="661" spans="1:25" ht="15.75" customHeight="1" x14ac:dyDescent="0.2">
      <c r="A661" s="54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</row>
    <row r="662" spans="1:25" ht="15.75" customHeight="1" x14ac:dyDescent="0.2">
      <c r="A662" s="54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</row>
    <row r="663" spans="1:25" ht="15.75" customHeight="1" x14ac:dyDescent="0.2">
      <c r="A663" s="54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</row>
    <row r="664" spans="1:25" ht="15.75" customHeight="1" x14ac:dyDescent="0.2">
      <c r="A664" s="54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</row>
    <row r="665" spans="1:25" ht="15.75" customHeight="1" x14ac:dyDescent="0.2">
      <c r="A665" s="54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</row>
    <row r="666" spans="1:25" ht="15.75" customHeight="1" x14ac:dyDescent="0.2">
      <c r="A666" s="54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</row>
    <row r="667" spans="1:25" ht="15.75" customHeight="1" x14ac:dyDescent="0.2">
      <c r="A667" s="54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</row>
    <row r="668" spans="1:25" ht="15.75" customHeight="1" x14ac:dyDescent="0.2">
      <c r="A668" s="54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</row>
    <row r="669" spans="1:25" ht="15.75" customHeight="1" x14ac:dyDescent="0.2">
      <c r="A669" s="54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</row>
    <row r="670" spans="1:25" ht="15.75" customHeight="1" x14ac:dyDescent="0.2">
      <c r="A670" s="54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</row>
    <row r="671" spans="1:25" ht="15.75" customHeight="1" x14ac:dyDescent="0.2">
      <c r="A671" s="54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</row>
    <row r="672" spans="1:25" ht="15.75" customHeight="1" x14ac:dyDescent="0.2">
      <c r="A672" s="54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</row>
    <row r="673" spans="1:25" ht="15.75" customHeight="1" x14ac:dyDescent="0.2">
      <c r="A673" s="54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</row>
    <row r="674" spans="1:25" ht="15.75" customHeight="1" x14ac:dyDescent="0.2">
      <c r="A674" s="54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</row>
    <row r="675" spans="1:25" ht="15.75" customHeight="1" x14ac:dyDescent="0.2">
      <c r="A675" s="54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</row>
    <row r="676" spans="1:25" ht="15.75" customHeight="1" x14ac:dyDescent="0.2">
      <c r="A676" s="54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</row>
    <row r="677" spans="1:25" ht="15.75" customHeight="1" x14ac:dyDescent="0.2">
      <c r="A677" s="54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</row>
    <row r="678" spans="1:25" ht="15.75" customHeight="1" x14ac:dyDescent="0.2">
      <c r="A678" s="54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</row>
    <row r="679" spans="1:25" ht="15.75" customHeight="1" x14ac:dyDescent="0.2">
      <c r="A679" s="54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</row>
    <row r="680" spans="1:25" ht="15.75" customHeight="1" x14ac:dyDescent="0.2">
      <c r="A680" s="54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</row>
    <row r="681" spans="1:25" ht="15.75" customHeight="1" x14ac:dyDescent="0.2">
      <c r="A681" s="54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</row>
    <row r="682" spans="1:25" ht="15.75" customHeight="1" x14ac:dyDescent="0.2">
      <c r="A682" s="54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</row>
    <row r="683" spans="1:25" ht="15.75" customHeight="1" x14ac:dyDescent="0.2">
      <c r="A683" s="54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</row>
    <row r="684" spans="1:25" ht="15.75" customHeight="1" x14ac:dyDescent="0.2">
      <c r="A684" s="54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</row>
    <row r="685" spans="1:25" ht="15.75" customHeight="1" x14ac:dyDescent="0.2">
      <c r="A685" s="54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</row>
    <row r="686" spans="1:25" ht="15.75" customHeight="1" x14ac:dyDescent="0.2">
      <c r="A686" s="54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</row>
    <row r="687" spans="1:25" ht="15.75" customHeight="1" x14ac:dyDescent="0.2">
      <c r="A687" s="54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</row>
    <row r="688" spans="1:25" ht="15.75" customHeight="1" x14ac:dyDescent="0.2">
      <c r="A688" s="54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</row>
    <row r="689" spans="1:25" ht="15.75" customHeight="1" x14ac:dyDescent="0.2">
      <c r="A689" s="54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</row>
    <row r="690" spans="1:25" ht="15.75" customHeight="1" x14ac:dyDescent="0.2">
      <c r="A690" s="54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</row>
    <row r="691" spans="1:25" ht="15.75" customHeight="1" x14ac:dyDescent="0.2">
      <c r="A691" s="54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</row>
    <row r="692" spans="1:25" ht="15.75" customHeight="1" x14ac:dyDescent="0.2">
      <c r="A692" s="54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</row>
    <row r="693" spans="1:25" ht="15.75" customHeight="1" x14ac:dyDescent="0.2">
      <c r="A693" s="54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</row>
    <row r="694" spans="1:25" ht="15.75" customHeight="1" x14ac:dyDescent="0.2">
      <c r="A694" s="54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</row>
    <row r="695" spans="1:25" ht="15.75" customHeight="1" x14ac:dyDescent="0.2">
      <c r="A695" s="54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</row>
    <row r="696" spans="1:25" ht="15.75" customHeight="1" x14ac:dyDescent="0.2">
      <c r="A696" s="54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</row>
    <row r="697" spans="1:25" ht="15.75" customHeight="1" x14ac:dyDescent="0.2">
      <c r="A697" s="54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</row>
    <row r="698" spans="1:25" ht="15.75" customHeight="1" x14ac:dyDescent="0.2">
      <c r="A698" s="54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</row>
    <row r="699" spans="1:25" ht="15.75" customHeight="1" x14ac:dyDescent="0.2">
      <c r="A699" s="54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</row>
    <row r="700" spans="1:25" ht="15.75" customHeight="1" x14ac:dyDescent="0.2">
      <c r="A700" s="54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</row>
    <row r="701" spans="1:25" ht="15.75" customHeight="1" x14ac:dyDescent="0.2">
      <c r="A701" s="54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</row>
    <row r="702" spans="1:25" ht="15.75" customHeight="1" x14ac:dyDescent="0.2">
      <c r="A702" s="54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</row>
    <row r="703" spans="1:25" ht="15.75" customHeight="1" x14ac:dyDescent="0.2">
      <c r="A703" s="54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</row>
    <row r="704" spans="1:25" ht="15.75" customHeight="1" x14ac:dyDescent="0.2">
      <c r="A704" s="54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</row>
    <row r="705" spans="1:25" ht="15.75" customHeight="1" x14ac:dyDescent="0.2">
      <c r="A705" s="54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</row>
    <row r="706" spans="1:25" ht="15.75" customHeight="1" x14ac:dyDescent="0.2">
      <c r="A706" s="54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</row>
    <row r="707" spans="1:25" ht="15.75" customHeight="1" x14ac:dyDescent="0.2">
      <c r="A707" s="54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</row>
    <row r="708" spans="1:25" ht="15.75" customHeight="1" x14ac:dyDescent="0.2">
      <c r="A708" s="54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</row>
    <row r="709" spans="1:25" ht="15.75" customHeight="1" x14ac:dyDescent="0.2">
      <c r="A709" s="54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</row>
    <row r="710" spans="1:25" ht="15.75" customHeight="1" x14ac:dyDescent="0.2">
      <c r="A710" s="54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</row>
    <row r="711" spans="1:25" ht="15.75" customHeight="1" x14ac:dyDescent="0.2">
      <c r="A711" s="54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</row>
    <row r="712" spans="1:25" ht="15.75" customHeight="1" x14ac:dyDescent="0.2">
      <c r="A712" s="54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</row>
    <row r="713" spans="1:25" ht="15.75" customHeight="1" x14ac:dyDescent="0.2">
      <c r="A713" s="54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</row>
    <row r="714" spans="1:25" ht="15.75" customHeight="1" x14ac:dyDescent="0.2">
      <c r="A714" s="54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</row>
    <row r="715" spans="1:25" ht="15.75" customHeight="1" x14ac:dyDescent="0.2">
      <c r="A715" s="54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</row>
    <row r="716" spans="1:25" ht="15.75" customHeight="1" x14ac:dyDescent="0.2">
      <c r="A716" s="54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</row>
    <row r="717" spans="1:25" ht="15.75" customHeight="1" x14ac:dyDescent="0.2">
      <c r="A717" s="54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</row>
    <row r="718" spans="1:25" ht="15.75" customHeight="1" x14ac:dyDescent="0.2">
      <c r="A718" s="54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</row>
    <row r="719" spans="1:25" ht="15.75" customHeight="1" x14ac:dyDescent="0.2">
      <c r="A719" s="54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</row>
    <row r="720" spans="1:25" ht="15.75" customHeight="1" x14ac:dyDescent="0.2">
      <c r="A720" s="54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</row>
    <row r="721" spans="1:25" ht="15.75" customHeight="1" x14ac:dyDescent="0.2">
      <c r="A721" s="54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</row>
    <row r="722" spans="1:25" ht="15.75" customHeight="1" x14ac:dyDescent="0.2">
      <c r="A722" s="54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</row>
    <row r="723" spans="1:25" ht="15.75" customHeight="1" x14ac:dyDescent="0.2">
      <c r="A723" s="54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</row>
    <row r="724" spans="1:25" ht="15.75" customHeight="1" x14ac:dyDescent="0.2">
      <c r="A724" s="54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</row>
    <row r="725" spans="1:25" ht="15.75" customHeight="1" x14ac:dyDescent="0.2">
      <c r="A725" s="54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</row>
    <row r="726" spans="1:25" ht="15.75" customHeight="1" x14ac:dyDescent="0.2">
      <c r="A726" s="54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</row>
    <row r="727" spans="1:25" ht="15.75" customHeight="1" x14ac:dyDescent="0.2">
      <c r="A727" s="54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</row>
    <row r="728" spans="1:25" ht="15.75" customHeight="1" x14ac:dyDescent="0.2">
      <c r="A728" s="54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</row>
    <row r="729" spans="1:25" ht="15.75" customHeight="1" x14ac:dyDescent="0.2">
      <c r="A729" s="54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</row>
    <row r="730" spans="1:25" ht="15.75" customHeight="1" x14ac:dyDescent="0.2">
      <c r="A730" s="54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</row>
    <row r="731" spans="1:25" ht="15.75" customHeight="1" x14ac:dyDescent="0.2">
      <c r="A731" s="54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</row>
    <row r="732" spans="1:25" ht="15.75" customHeight="1" x14ac:dyDescent="0.2">
      <c r="A732" s="54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</row>
    <row r="733" spans="1:25" ht="15.75" customHeight="1" x14ac:dyDescent="0.2">
      <c r="A733" s="54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</row>
    <row r="734" spans="1:25" ht="15.75" customHeight="1" x14ac:dyDescent="0.2">
      <c r="A734" s="54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</row>
    <row r="735" spans="1:25" ht="15.75" customHeight="1" x14ac:dyDescent="0.2">
      <c r="A735" s="54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</row>
    <row r="736" spans="1:25" ht="15.75" customHeight="1" x14ac:dyDescent="0.2">
      <c r="A736" s="54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</row>
    <row r="737" spans="1:25" ht="15.75" customHeight="1" x14ac:dyDescent="0.2">
      <c r="A737" s="54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</row>
    <row r="738" spans="1:25" ht="15.75" customHeight="1" x14ac:dyDescent="0.2">
      <c r="A738" s="54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</row>
    <row r="739" spans="1:25" ht="15.75" customHeight="1" x14ac:dyDescent="0.2">
      <c r="A739" s="54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</row>
    <row r="740" spans="1:25" ht="15.75" customHeight="1" x14ac:dyDescent="0.2">
      <c r="A740" s="54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</row>
    <row r="741" spans="1:25" ht="15.75" customHeight="1" x14ac:dyDescent="0.2">
      <c r="A741" s="54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</row>
    <row r="742" spans="1:25" ht="15.75" customHeight="1" x14ac:dyDescent="0.2">
      <c r="A742" s="54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</row>
    <row r="743" spans="1:25" ht="15.75" customHeight="1" x14ac:dyDescent="0.2">
      <c r="A743" s="54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</row>
    <row r="744" spans="1:25" ht="15.75" customHeight="1" x14ac:dyDescent="0.2">
      <c r="A744" s="54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</row>
    <row r="745" spans="1:25" ht="15.75" customHeight="1" x14ac:dyDescent="0.2">
      <c r="A745" s="54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</row>
    <row r="746" spans="1:25" ht="15.75" customHeight="1" x14ac:dyDescent="0.2">
      <c r="A746" s="54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</row>
    <row r="747" spans="1:25" ht="15.75" customHeight="1" x14ac:dyDescent="0.2">
      <c r="A747" s="54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</row>
    <row r="748" spans="1:25" ht="15.75" customHeight="1" x14ac:dyDescent="0.2">
      <c r="A748" s="54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</row>
    <row r="749" spans="1:25" ht="15.75" customHeight="1" x14ac:dyDescent="0.2">
      <c r="A749" s="54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</row>
    <row r="750" spans="1:25" ht="15.75" customHeight="1" x14ac:dyDescent="0.2">
      <c r="A750" s="54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</row>
    <row r="751" spans="1:25" ht="15.75" customHeight="1" x14ac:dyDescent="0.2">
      <c r="A751" s="54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</row>
    <row r="752" spans="1:25" ht="15.75" customHeight="1" x14ac:dyDescent="0.2">
      <c r="A752" s="54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</row>
    <row r="753" spans="1:25" ht="15.75" customHeight="1" x14ac:dyDescent="0.2">
      <c r="A753" s="54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</row>
    <row r="754" spans="1:25" ht="15.75" customHeight="1" x14ac:dyDescent="0.2">
      <c r="A754" s="54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</row>
    <row r="755" spans="1:25" ht="15.75" customHeight="1" x14ac:dyDescent="0.2">
      <c r="A755" s="54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</row>
    <row r="756" spans="1:25" ht="15.75" customHeight="1" x14ac:dyDescent="0.2">
      <c r="A756" s="54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</row>
    <row r="757" spans="1:25" ht="15.75" customHeight="1" x14ac:dyDescent="0.2">
      <c r="A757" s="54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</row>
    <row r="758" spans="1:25" ht="15.75" customHeight="1" x14ac:dyDescent="0.2">
      <c r="A758" s="54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</row>
    <row r="759" spans="1:25" ht="15.75" customHeight="1" x14ac:dyDescent="0.2">
      <c r="A759" s="54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</row>
    <row r="760" spans="1:25" ht="15.75" customHeight="1" x14ac:dyDescent="0.2">
      <c r="A760" s="54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</row>
    <row r="761" spans="1:25" ht="15.75" customHeight="1" x14ac:dyDescent="0.2">
      <c r="A761" s="54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</row>
    <row r="762" spans="1:25" ht="15.75" customHeight="1" x14ac:dyDescent="0.2">
      <c r="A762" s="54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</row>
    <row r="763" spans="1:25" ht="15.75" customHeight="1" x14ac:dyDescent="0.2">
      <c r="A763" s="54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</row>
    <row r="764" spans="1:25" ht="15.75" customHeight="1" x14ac:dyDescent="0.2">
      <c r="A764" s="54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</row>
    <row r="765" spans="1:25" ht="15.75" customHeight="1" x14ac:dyDescent="0.2">
      <c r="A765" s="54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</row>
    <row r="766" spans="1:25" ht="15.75" customHeight="1" x14ac:dyDescent="0.2">
      <c r="A766" s="54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</row>
    <row r="767" spans="1:25" ht="15.75" customHeight="1" x14ac:dyDescent="0.2">
      <c r="A767" s="54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</row>
    <row r="768" spans="1:25" ht="15.75" customHeight="1" x14ac:dyDescent="0.2">
      <c r="A768" s="54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</row>
    <row r="769" spans="1:25" ht="15.75" customHeight="1" x14ac:dyDescent="0.2">
      <c r="A769" s="54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</row>
    <row r="770" spans="1:25" ht="15.75" customHeight="1" x14ac:dyDescent="0.2">
      <c r="A770" s="54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</row>
    <row r="771" spans="1:25" ht="15.75" customHeight="1" x14ac:dyDescent="0.2">
      <c r="A771" s="54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</row>
    <row r="772" spans="1:25" ht="15.75" customHeight="1" x14ac:dyDescent="0.2">
      <c r="A772" s="54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</row>
    <row r="773" spans="1:25" ht="15.75" customHeight="1" x14ac:dyDescent="0.2">
      <c r="A773" s="54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</row>
    <row r="774" spans="1:25" ht="15.75" customHeight="1" x14ac:dyDescent="0.2">
      <c r="A774" s="54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</row>
    <row r="775" spans="1:25" ht="15.75" customHeight="1" x14ac:dyDescent="0.2">
      <c r="A775" s="54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</row>
    <row r="776" spans="1:25" ht="15.75" customHeight="1" x14ac:dyDescent="0.2">
      <c r="A776" s="54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</row>
    <row r="777" spans="1:25" ht="15.75" customHeight="1" x14ac:dyDescent="0.2">
      <c r="A777" s="54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</row>
    <row r="778" spans="1:25" ht="15.75" customHeight="1" x14ac:dyDescent="0.2">
      <c r="A778" s="54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</row>
    <row r="779" spans="1:25" ht="15.75" customHeight="1" x14ac:dyDescent="0.2">
      <c r="A779" s="54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</row>
    <row r="780" spans="1:25" ht="15.75" customHeight="1" x14ac:dyDescent="0.2">
      <c r="A780" s="54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</row>
    <row r="781" spans="1:25" ht="15.75" customHeight="1" x14ac:dyDescent="0.2">
      <c r="A781" s="54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</row>
    <row r="782" spans="1:25" ht="15.75" customHeight="1" x14ac:dyDescent="0.2">
      <c r="A782" s="54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</row>
    <row r="783" spans="1:25" ht="15.75" customHeight="1" x14ac:dyDescent="0.2">
      <c r="A783" s="54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</row>
    <row r="784" spans="1:25" ht="15.75" customHeight="1" x14ac:dyDescent="0.2">
      <c r="A784" s="54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</row>
    <row r="785" spans="1:25" ht="15.75" customHeight="1" x14ac:dyDescent="0.2">
      <c r="A785" s="54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</row>
    <row r="786" spans="1:25" ht="15.75" customHeight="1" x14ac:dyDescent="0.2">
      <c r="A786" s="54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</row>
    <row r="787" spans="1:25" ht="15.75" customHeight="1" x14ac:dyDescent="0.2">
      <c r="A787" s="54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</row>
    <row r="788" spans="1:25" ht="15.75" customHeight="1" x14ac:dyDescent="0.2">
      <c r="A788" s="54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</row>
    <row r="789" spans="1:25" ht="15.75" customHeight="1" x14ac:dyDescent="0.2">
      <c r="A789" s="54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</row>
    <row r="790" spans="1:25" ht="15.75" customHeight="1" x14ac:dyDescent="0.2">
      <c r="A790" s="54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</row>
    <row r="791" spans="1:25" ht="15.75" customHeight="1" x14ac:dyDescent="0.2">
      <c r="A791" s="54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</row>
    <row r="792" spans="1:25" ht="15.75" customHeight="1" x14ac:dyDescent="0.2">
      <c r="A792" s="54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</row>
    <row r="793" spans="1:25" ht="15.75" customHeight="1" x14ac:dyDescent="0.2">
      <c r="A793" s="54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</row>
    <row r="794" spans="1:25" ht="15.75" customHeight="1" x14ac:dyDescent="0.2">
      <c r="A794" s="54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</row>
    <row r="795" spans="1:25" ht="15.75" customHeight="1" x14ac:dyDescent="0.2">
      <c r="A795" s="54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</row>
    <row r="796" spans="1:25" ht="15.75" customHeight="1" x14ac:dyDescent="0.2">
      <c r="A796" s="54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</row>
    <row r="797" spans="1:25" ht="15.75" customHeight="1" x14ac:dyDescent="0.2">
      <c r="A797" s="54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</row>
    <row r="798" spans="1:25" ht="15.75" customHeight="1" x14ac:dyDescent="0.2">
      <c r="A798" s="54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</row>
    <row r="799" spans="1:25" ht="15.75" customHeight="1" x14ac:dyDescent="0.2">
      <c r="A799" s="54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</row>
    <row r="800" spans="1:25" ht="15.75" customHeight="1" x14ac:dyDescent="0.2">
      <c r="A800" s="54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</row>
    <row r="801" spans="1:25" ht="15.75" customHeight="1" x14ac:dyDescent="0.2">
      <c r="A801" s="54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</row>
    <row r="802" spans="1:25" ht="15.75" customHeight="1" x14ac:dyDescent="0.2">
      <c r="A802" s="54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</row>
    <row r="803" spans="1:25" ht="15.75" customHeight="1" x14ac:dyDescent="0.2">
      <c r="A803" s="54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</row>
    <row r="804" spans="1:25" ht="15.75" customHeight="1" x14ac:dyDescent="0.2">
      <c r="A804" s="54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</row>
    <row r="805" spans="1:25" ht="15.75" customHeight="1" x14ac:dyDescent="0.2">
      <c r="A805" s="54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</row>
    <row r="806" spans="1:25" ht="15.75" customHeight="1" x14ac:dyDescent="0.2">
      <c r="A806" s="54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</row>
    <row r="807" spans="1:25" ht="15.75" customHeight="1" x14ac:dyDescent="0.2">
      <c r="A807" s="54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</row>
    <row r="808" spans="1:25" ht="15.75" customHeight="1" x14ac:dyDescent="0.2">
      <c r="A808" s="54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</row>
    <row r="809" spans="1:25" ht="15.75" customHeight="1" x14ac:dyDescent="0.2">
      <c r="A809" s="54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</row>
    <row r="810" spans="1:25" ht="15.75" customHeight="1" x14ac:dyDescent="0.2">
      <c r="A810" s="54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</row>
    <row r="811" spans="1:25" ht="15.75" customHeight="1" x14ac:dyDescent="0.2">
      <c r="A811" s="54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</row>
    <row r="812" spans="1:25" ht="15.75" customHeight="1" x14ac:dyDescent="0.2">
      <c r="A812" s="54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</row>
    <row r="813" spans="1:25" ht="15.75" customHeight="1" x14ac:dyDescent="0.2">
      <c r="A813" s="54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</row>
    <row r="814" spans="1:25" ht="15.75" customHeight="1" x14ac:dyDescent="0.2">
      <c r="A814" s="54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</row>
    <row r="815" spans="1:25" ht="15.75" customHeight="1" x14ac:dyDescent="0.2">
      <c r="A815" s="54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</row>
    <row r="816" spans="1:25" ht="15.75" customHeight="1" x14ac:dyDescent="0.2">
      <c r="A816" s="54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</row>
    <row r="817" spans="1:25" ht="15.75" customHeight="1" x14ac:dyDescent="0.2">
      <c r="A817" s="54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</row>
    <row r="818" spans="1:25" ht="15.75" customHeight="1" x14ac:dyDescent="0.2">
      <c r="A818" s="54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</row>
    <row r="819" spans="1:25" ht="15.75" customHeight="1" x14ac:dyDescent="0.2">
      <c r="A819" s="54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</row>
    <row r="820" spans="1:25" ht="15.75" customHeight="1" x14ac:dyDescent="0.2">
      <c r="A820" s="54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</row>
    <row r="821" spans="1:25" ht="15.75" customHeight="1" x14ac:dyDescent="0.2">
      <c r="A821" s="54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</row>
    <row r="822" spans="1:25" ht="15.75" customHeight="1" x14ac:dyDescent="0.2">
      <c r="A822" s="54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</row>
    <row r="823" spans="1:25" ht="15.75" customHeight="1" x14ac:dyDescent="0.2">
      <c r="A823" s="54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</row>
    <row r="824" spans="1:25" ht="15.75" customHeight="1" x14ac:dyDescent="0.2">
      <c r="A824" s="54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</row>
    <row r="825" spans="1:25" ht="15.75" customHeight="1" x14ac:dyDescent="0.2">
      <c r="A825" s="54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</row>
    <row r="826" spans="1:25" ht="15.75" customHeight="1" x14ac:dyDescent="0.2">
      <c r="A826" s="54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</row>
    <row r="827" spans="1:25" ht="15.75" customHeight="1" x14ac:dyDescent="0.2">
      <c r="A827" s="54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</row>
    <row r="828" spans="1:25" ht="15.75" customHeight="1" x14ac:dyDescent="0.2">
      <c r="A828" s="54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</row>
    <row r="829" spans="1:25" ht="15.75" customHeight="1" x14ac:dyDescent="0.2">
      <c r="A829" s="54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</row>
    <row r="830" spans="1:25" ht="15.75" customHeight="1" x14ac:dyDescent="0.2">
      <c r="A830" s="54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</row>
    <row r="831" spans="1:25" ht="15.75" customHeight="1" x14ac:dyDescent="0.2">
      <c r="A831" s="54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</row>
    <row r="832" spans="1:25" ht="15.75" customHeight="1" x14ac:dyDescent="0.2">
      <c r="A832" s="54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</row>
    <row r="833" spans="1:25" ht="15.75" customHeight="1" x14ac:dyDescent="0.2">
      <c r="A833" s="54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</row>
    <row r="834" spans="1:25" ht="15.75" customHeight="1" x14ac:dyDescent="0.2">
      <c r="A834" s="54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</row>
    <row r="835" spans="1:25" ht="15.75" customHeight="1" x14ac:dyDescent="0.2">
      <c r="A835" s="54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</row>
    <row r="836" spans="1:25" ht="15.75" customHeight="1" x14ac:dyDescent="0.2">
      <c r="A836" s="54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</row>
    <row r="837" spans="1:25" ht="15.75" customHeight="1" x14ac:dyDescent="0.2">
      <c r="A837" s="54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</row>
    <row r="838" spans="1:25" ht="15.75" customHeight="1" x14ac:dyDescent="0.2">
      <c r="A838" s="54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</row>
    <row r="839" spans="1:25" ht="15.75" customHeight="1" x14ac:dyDescent="0.2">
      <c r="A839" s="54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</row>
    <row r="840" spans="1:25" ht="15.75" customHeight="1" x14ac:dyDescent="0.2">
      <c r="A840" s="54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</row>
    <row r="841" spans="1:25" ht="15.75" customHeight="1" x14ac:dyDescent="0.2">
      <c r="A841" s="54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</row>
    <row r="842" spans="1:25" ht="15.75" customHeight="1" x14ac:dyDescent="0.2">
      <c r="A842" s="54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</row>
    <row r="843" spans="1:25" ht="15.75" customHeight="1" x14ac:dyDescent="0.2">
      <c r="A843" s="54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</row>
    <row r="844" spans="1:25" ht="15.75" customHeight="1" x14ac:dyDescent="0.2">
      <c r="A844" s="54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</row>
    <row r="845" spans="1:25" ht="15.75" customHeight="1" x14ac:dyDescent="0.2">
      <c r="A845" s="54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</row>
    <row r="846" spans="1:25" ht="15.75" customHeight="1" x14ac:dyDescent="0.2">
      <c r="A846" s="54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</row>
    <row r="847" spans="1:25" ht="15.75" customHeight="1" x14ac:dyDescent="0.2">
      <c r="A847" s="54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</row>
    <row r="848" spans="1:25" ht="15.75" customHeight="1" x14ac:dyDescent="0.2">
      <c r="A848" s="54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</row>
    <row r="849" spans="1:25" ht="15.75" customHeight="1" x14ac:dyDescent="0.2">
      <c r="A849" s="54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</row>
    <row r="850" spans="1:25" ht="15.75" customHeight="1" x14ac:dyDescent="0.2">
      <c r="A850" s="54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</row>
    <row r="851" spans="1:25" ht="15.75" customHeight="1" x14ac:dyDescent="0.2">
      <c r="A851" s="54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</row>
    <row r="852" spans="1:25" ht="15.75" customHeight="1" x14ac:dyDescent="0.2">
      <c r="A852" s="54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</row>
    <row r="853" spans="1:25" ht="15.75" customHeight="1" x14ac:dyDescent="0.2">
      <c r="A853" s="54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</row>
    <row r="854" spans="1:25" ht="15.75" customHeight="1" x14ac:dyDescent="0.2">
      <c r="A854" s="54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</row>
    <row r="855" spans="1:25" ht="15.75" customHeight="1" x14ac:dyDescent="0.2">
      <c r="A855" s="54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</row>
    <row r="856" spans="1:25" ht="15.75" customHeight="1" x14ac:dyDescent="0.2">
      <c r="A856" s="54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</row>
    <row r="857" spans="1:25" ht="15.75" customHeight="1" x14ac:dyDescent="0.2">
      <c r="A857" s="54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</row>
    <row r="858" spans="1:25" ht="15.75" customHeight="1" x14ac:dyDescent="0.2">
      <c r="A858" s="54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</row>
    <row r="859" spans="1:25" ht="15.75" customHeight="1" x14ac:dyDescent="0.2">
      <c r="A859" s="54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</row>
    <row r="860" spans="1:25" ht="15.75" customHeight="1" x14ac:dyDescent="0.2">
      <c r="A860" s="54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</row>
    <row r="861" spans="1:25" ht="15.75" customHeight="1" x14ac:dyDescent="0.2">
      <c r="A861" s="54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</row>
    <row r="862" spans="1:25" ht="15.75" customHeight="1" x14ac:dyDescent="0.2">
      <c r="A862" s="54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</row>
    <row r="863" spans="1:25" ht="15.75" customHeight="1" x14ac:dyDescent="0.2">
      <c r="A863" s="54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</row>
    <row r="864" spans="1:25" ht="15.75" customHeight="1" x14ac:dyDescent="0.2">
      <c r="A864" s="54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</row>
    <row r="865" spans="1:25" ht="15.75" customHeight="1" x14ac:dyDescent="0.2">
      <c r="A865" s="54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</row>
    <row r="866" spans="1:25" ht="15.75" customHeight="1" x14ac:dyDescent="0.2">
      <c r="A866" s="54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</row>
    <row r="867" spans="1:25" ht="15.75" customHeight="1" x14ac:dyDescent="0.2">
      <c r="A867" s="54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</row>
    <row r="868" spans="1:25" ht="15.75" customHeight="1" x14ac:dyDescent="0.2">
      <c r="A868" s="54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</row>
    <row r="869" spans="1:25" ht="15.75" customHeight="1" x14ac:dyDescent="0.2">
      <c r="A869" s="54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</row>
    <row r="870" spans="1:25" ht="15.75" customHeight="1" x14ac:dyDescent="0.2">
      <c r="A870" s="54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</row>
    <row r="871" spans="1:25" ht="15.75" customHeight="1" x14ac:dyDescent="0.2">
      <c r="A871" s="54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</row>
    <row r="872" spans="1:25" ht="15.75" customHeight="1" x14ac:dyDescent="0.2">
      <c r="A872" s="54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</row>
    <row r="873" spans="1:25" ht="15.75" customHeight="1" x14ac:dyDescent="0.2">
      <c r="A873" s="54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</row>
    <row r="874" spans="1:25" ht="15.75" customHeight="1" x14ac:dyDescent="0.2">
      <c r="A874" s="54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</row>
    <row r="875" spans="1:25" ht="15.75" customHeight="1" x14ac:dyDescent="0.2">
      <c r="A875" s="54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</row>
    <row r="876" spans="1:25" ht="15.75" customHeight="1" x14ac:dyDescent="0.2">
      <c r="A876" s="54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</row>
    <row r="877" spans="1:25" ht="15.75" customHeight="1" x14ac:dyDescent="0.2">
      <c r="A877" s="54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</row>
    <row r="878" spans="1:25" ht="15.75" customHeight="1" x14ac:dyDescent="0.2">
      <c r="A878" s="54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</row>
    <row r="879" spans="1:25" ht="15.75" customHeight="1" x14ac:dyDescent="0.2">
      <c r="A879" s="54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</row>
    <row r="880" spans="1:25" ht="15.75" customHeight="1" x14ac:dyDescent="0.2">
      <c r="A880" s="54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</row>
    <row r="881" spans="1:25" ht="15.75" customHeight="1" x14ac:dyDescent="0.2">
      <c r="A881" s="54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</row>
    <row r="882" spans="1:25" ht="15.75" customHeight="1" x14ac:dyDescent="0.2">
      <c r="A882" s="54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</row>
    <row r="883" spans="1:25" ht="15.75" customHeight="1" x14ac:dyDescent="0.2">
      <c r="A883" s="54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</row>
    <row r="884" spans="1:25" ht="15.75" customHeight="1" x14ac:dyDescent="0.2">
      <c r="A884" s="54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</row>
    <row r="885" spans="1:25" ht="15.75" customHeight="1" x14ac:dyDescent="0.2">
      <c r="A885" s="54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</row>
    <row r="886" spans="1:25" ht="15.75" customHeight="1" x14ac:dyDescent="0.2">
      <c r="A886" s="54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</row>
    <row r="887" spans="1:25" ht="15.75" customHeight="1" x14ac:dyDescent="0.2">
      <c r="A887" s="54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</row>
    <row r="888" spans="1:25" ht="15.75" customHeight="1" x14ac:dyDescent="0.2">
      <c r="A888" s="54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</row>
    <row r="889" spans="1:25" ht="15.75" customHeight="1" x14ac:dyDescent="0.2">
      <c r="A889" s="54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</row>
    <row r="890" spans="1:25" ht="15.75" customHeight="1" x14ac:dyDescent="0.2">
      <c r="A890" s="54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</row>
    <row r="891" spans="1:25" ht="15.75" customHeight="1" x14ac:dyDescent="0.2">
      <c r="A891" s="54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</row>
    <row r="892" spans="1:25" ht="15.75" customHeight="1" x14ac:dyDescent="0.2">
      <c r="A892" s="54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</row>
    <row r="893" spans="1:25" ht="15.75" customHeight="1" x14ac:dyDescent="0.2">
      <c r="A893" s="54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</row>
    <row r="894" spans="1:25" ht="15.75" customHeight="1" x14ac:dyDescent="0.2">
      <c r="A894" s="54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</row>
    <row r="895" spans="1:25" ht="15.75" customHeight="1" x14ac:dyDescent="0.2">
      <c r="A895" s="54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</row>
    <row r="896" spans="1:25" ht="15.75" customHeight="1" x14ac:dyDescent="0.2">
      <c r="A896" s="54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</row>
    <row r="897" spans="1:25" ht="15.75" customHeight="1" x14ac:dyDescent="0.2">
      <c r="A897" s="54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</row>
    <row r="898" spans="1:25" ht="15.75" customHeight="1" x14ac:dyDescent="0.2">
      <c r="A898" s="54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</row>
    <row r="899" spans="1:25" ht="15.75" customHeight="1" x14ac:dyDescent="0.2">
      <c r="A899" s="54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</row>
    <row r="900" spans="1:25" ht="15.75" customHeight="1" x14ac:dyDescent="0.2">
      <c r="A900" s="54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</row>
    <row r="901" spans="1:25" ht="15.75" customHeight="1" x14ac:dyDescent="0.2">
      <c r="A901" s="54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</row>
    <row r="902" spans="1:25" ht="15.75" customHeight="1" x14ac:dyDescent="0.2">
      <c r="A902" s="54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</row>
    <row r="903" spans="1:25" ht="15.75" customHeight="1" x14ac:dyDescent="0.2">
      <c r="A903" s="54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</row>
    <row r="904" spans="1:25" ht="15.75" customHeight="1" x14ac:dyDescent="0.2">
      <c r="A904" s="54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</row>
    <row r="905" spans="1:25" ht="15.75" customHeight="1" x14ac:dyDescent="0.2">
      <c r="A905" s="54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</row>
    <row r="906" spans="1:25" ht="15.75" customHeight="1" x14ac:dyDescent="0.2">
      <c r="A906" s="54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</row>
    <row r="907" spans="1:25" ht="15.75" customHeight="1" x14ac:dyDescent="0.2">
      <c r="A907" s="54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</row>
    <row r="908" spans="1:25" ht="15.75" customHeight="1" x14ac:dyDescent="0.2">
      <c r="A908" s="54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</row>
    <row r="909" spans="1:25" ht="15.75" customHeight="1" x14ac:dyDescent="0.2">
      <c r="A909" s="54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</row>
    <row r="910" spans="1:25" ht="15.75" customHeight="1" x14ac:dyDescent="0.2">
      <c r="A910" s="54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</row>
    <row r="911" spans="1:25" ht="15.75" customHeight="1" x14ac:dyDescent="0.2">
      <c r="A911" s="54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</row>
    <row r="912" spans="1:25" ht="15.75" customHeight="1" x14ac:dyDescent="0.2">
      <c r="A912" s="54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</row>
    <row r="913" spans="1:25" ht="15.75" customHeight="1" x14ac:dyDescent="0.2">
      <c r="A913" s="54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</row>
    <row r="914" spans="1:25" ht="15.75" customHeight="1" x14ac:dyDescent="0.2">
      <c r="A914" s="54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</row>
    <row r="915" spans="1:25" ht="15.75" customHeight="1" x14ac:dyDescent="0.2">
      <c r="A915" s="54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</row>
    <row r="916" spans="1:25" ht="15.75" customHeight="1" x14ac:dyDescent="0.2">
      <c r="A916" s="54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</row>
    <row r="917" spans="1:25" ht="15.75" customHeight="1" x14ac:dyDescent="0.2">
      <c r="A917" s="54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</row>
    <row r="918" spans="1:25" ht="15.75" customHeight="1" x14ac:dyDescent="0.2">
      <c r="A918" s="54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</row>
    <row r="919" spans="1:25" ht="15.75" customHeight="1" x14ac:dyDescent="0.2">
      <c r="A919" s="54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</row>
    <row r="920" spans="1:25" ht="15.75" customHeight="1" x14ac:dyDescent="0.2">
      <c r="A920" s="54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</row>
    <row r="921" spans="1:25" ht="15.75" customHeight="1" x14ac:dyDescent="0.2">
      <c r="A921" s="54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</row>
    <row r="922" spans="1:25" ht="15.75" customHeight="1" x14ac:dyDescent="0.2">
      <c r="A922" s="54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</row>
    <row r="923" spans="1:25" ht="15.75" customHeight="1" x14ac:dyDescent="0.2">
      <c r="A923" s="54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</row>
    <row r="924" spans="1:25" ht="15.75" customHeight="1" x14ac:dyDescent="0.2">
      <c r="A924" s="54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</row>
    <row r="925" spans="1:25" ht="15.75" customHeight="1" x14ac:dyDescent="0.2">
      <c r="A925" s="54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</row>
    <row r="926" spans="1:25" ht="15.75" customHeight="1" x14ac:dyDescent="0.2">
      <c r="A926" s="54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</row>
    <row r="927" spans="1:25" ht="15.75" customHeight="1" x14ac:dyDescent="0.2">
      <c r="A927" s="54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</row>
    <row r="928" spans="1:25" ht="15.75" customHeight="1" x14ac:dyDescent="0.2">
      <c r="A928" s="54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</row>
    <row r="929" spans="1:25" ht="15.75" customHeight="1" x14ac:dyDescent="0.2">
      <c r="A929" s="54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</row>
    <row r="930" spans="1:25" ht="15.75" customHeight="1" x14ac:dyDescent="0.2">
      <c r="A930" s="54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</row>
    <row r="931" spans="1:25" ht="15.75" customHeight="1" x14ac:dyDescent="0.2">
      <c r="A931" s="54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</row>
    <row r="932" spans="1:25" ht="15.75" customHeight="1" x14ac:dyDescent="0.2">
      <c r="A932" s="54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</row>
    <row r="933" spans="1:25" ht="15.75" customHeight="1" x14ac:dyDescent="0.2">
      <c r="A933" s="54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</row>
    <row r="934" spans="1:25" ht="15.75" customHeight="1" x14ac:dyDescent="0.2">
      <c r="A934" s="54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</row>
    <row r="935" spans="1:25" ht="15.75" customHeight="1" x14ac:dyDescent="0.2">
      <c r="A935" s="54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</row>
    <row r="936" spans="1:25" ht="15.75" customHeight="1" x14ac:dyDescent="0.2">
      <c r="A936" s="54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</row>
    <row r="937" spans="1:25" ht="15.75" customHeight="1" x14ac:dyDescent="0.2">
      <c r="A937" s="54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</row>
    <row r="938" spans="1:25" ht="15.75" customHeight="1" x14ac:dyDescent="0.2">
      <c r="A938" s="54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</row>
    <row r="939" spans="1:25" ht="15.75" customHeight="1" x14ac:dyDescent="0.2">
      <c r="A939" s="54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</row>
    <row r="940" spans="1:25" ht="15.75" customHeight="1" x14ac:dyDescent="0.2">
      <c r="A940" s="54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</row>
    <row r="941" spans="1:25" ht="15.75" customHeight="1" x14ac:dyDescent="0.2">
      <c r="A941" s="54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</row>
    <row r="942" spans="1:25" ht="15.75" customHeight="1" x14ac:dyDescent="0.2">
      <c r="A942" s="54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</row>
    <row r="943" spans="1:25" ht="15.75" customHeight="1" x14ac:dyDescent="0.2">
      <c r="A943" s="54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</row>
    <row r="944" spans="1:25" ht="15.75" customHeight="1" x14ac:dyDescent="0.2">
      <c r="A944" s="54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</row>
    <row r="945" spans="1:25" ht="15.75" customHeight="1" x14ac:dyDescent="0.2">
      <c r="A945" s="54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</row>
    <row r="946" spans="1:25" ht="15.75" customHeight="1" x14ac:dyDescent="0.2">
      <c r="A946" s="54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</row>
    <row r="947" spans="1:25" ht="15.75" customHeight="1" x14ac:dyDescent="0.2">
      <c r="A947" s="54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</row>
    <row r="948" spans="1:25" ht="15.75" customHeight="1" x14ac:dyDescent="0.2">
      <c r="A948" s="54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</row>
    <row r="949" spans="1:25" ht="15.75" customHeight="1" x14ac:dyDescent="0.2">
      <c r="A949" s="54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</row>
    <row r="950" spans="1:25" ht="15.75" customHeight="1" x14ac:dyDescent="0.2">
      <c r="A950" s="54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</row>
    <row r="951" spans="1:25" ht="15.75" customHeight="1" x14ac:dyDescent="0.2">
      <c r="A951" s="54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</row>
    <row r="952" spans="1:25" ht="15.75" customHeight="1" x14ac:dyDescent="0.2">
      <c r="A952" s="54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</row>
    <row r="953" spans="1:25" ht="15.75" customHeight="1" x14ac:dyDescent="0.2">
      <c r="A953" s="54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</row>
    <row r="954" spans="1:25" ht="15.75" customHeight="1" x14ac:dyDescent="0.2">
      <c r="A954" s="54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</row>
    <row r="955" spans="1:25" ht="15.75" customHeight="1" x14ac:dyDescent="0.2">
      <c r="A955" s="54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</row>
    <row r="956" spans="1:25" ht="15.75" customHeight="1" x14ac:dyDescent="0.2">
      <c r="A956" s="54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</row>
    <row r="957" spans="1:25" ht="15.75" customHeight="1" x14ac:dyDescent="0.2">
      <c r="A957" s="54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</row>
    <row r="958" spans="1:25" ht="15.75" customHeight="1" x14ac:dyDescent="0.2">
      <c r="A958" s="54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</row>
    <row r="959" spans="1:25" ht="15.75" customHeight="1" x14ac:dyDescent="0.2">
      <c r="A959" s="54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</row>
    <row r="960" spans="1:25" ht="15.75" customHeight="1" x14ac:dyDescent="0.2">
      <c r="A960" s="54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</row>
    <row r="961" spans="1:25" ht="15.75" customHeight="1" x14ac:dyDescent="0.2">
      <c r="A961" s="54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</row>
    <row r="962" spans="1:25" ht="15.75" customHeight="1" x14ac:dyDescent="0.2">
      <c r="A962" s="54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</row>
    <row r="963" spans="1:25" ht="15.75" customHeight="1" x14ac:dyDescent="0.2">
      <c r="A963" s="54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</row>
    <row r="964" spans="1:25" ht="15.75" customHeight="1" x14ac:dyDescent="0.2">
      <c r="A964" s="54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</row>
    <row r="965" spans="1:25" ht="15.75" customHeight="1" x14ac:dyDescent="0.2">
      <c r="A965" s="54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</row>
    <row r="966" spans="1:25" ht="15.75" customHeight="1" x14ac:dyDescent="0.2">
      <c r="A966" s="54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</row>
    <row r="967" spans="1:25" ht="15.75" customHeight="1" x14ac:dyDescent="0.2">
      <c r="A967" s="54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</row>
    <row r="968" spans="1:25" ht="15.75" customHeight="1" x14ac:dyDescent="0.2">
      <c r="A968" s="54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</row>
    <row r="969" spans="1:25" ht="15.75" customHeight="1" x14ac:dyDescent="0.2">
      <c r="A969" s="54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</row>
    <row r="970" spans="1:25" ht="15.75" customHeight="1" x14ac:dyDescent="0.2">
      <c r="A970" s="54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</row>
    <row r="971" spans="1:25" ht="15.75" customHeight="1" x14ac:dyDescent="0.2">
      <c r="A971" s="54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</row>
    <row r="972" spans="1:25" ht="15.75" customHeight="1" x14ac:dyDescent="0.2">
      <c r="A972" s="54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</row>
    <row r="973" spans="1:25" ht="15.75" customHeight="1" x14ac:dyDescent="0.2">
      <c r="A973" s="54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</row>
    <row r="974" spans="1:25" ht="15.75" customHeight="1" x14ac:dyDescent="0.2">
      <c r="A974" s="54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</row>
    <row r="975" spans="1:25" ht="15.75" customHeight="1" x14ac:dyDescent="0.2">
      <c r="A975" s="54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</row>
    <row r="976" spans="1:25" ht="15.75" customHeight="1" x14ac:dyDescent="0.2">
      <c r="A976" s="54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</row>
    <row r="977" spans="1:25" ht="15.75" customHeight="1" x14ac:dyDescent="0.2">
      <c r="A977" s="54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</row>
    <row r="978" spans="1:25" ht="15.75" customHeight="1" x14ac:dyDescent="0.2">
      <c r="A978" s="54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</row>
    <row r="979" spans="1:25" ht="15.75" customHeight="1" x14ac:dyDescent="0.2">
      <c r="A979" s="54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</row>
    <row r="980" spans="1:25" ht="15.75" customHeight="1" x14ac:dyDescent="0.2">
      <c r="A980" s="54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</row>
    <row r="981" spans="1:25" ht="15.75" customHeight="1" x14ac:dyDescent="0.2">
      <c r="A981" s="54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</row>
    <row r="982" spans="1:25" ht="15.75" customHeight="1" x14ac:dyDescent="0.2">
      <c r="A982" s="54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</row>
    <row r="983" spans="1:25" ht="15.75" customHeight="1" x14ac:dyDescent="0.2">
      <c r="A983" s="54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</row>
    <row r="984" spans="1:25" ht="15.75" customHeight="1" x14ac:dyDescent="0.2">
      <c r="A984" s="54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</row>
    <row r="985" spans="1:25" ht="15.75" customHeight="1" x14ac:dyDescent="0.2">
      <c r="A985" s="54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</row>
    <row r="986" spans="1:25" ht="15.75" customHeight="1" x14ac:dyDescent="0.2">
      <c r="A986" s="54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</row>
    <row r="987" spans="1:25" ht="15.75" customHeight="1" x14ac:dyDescent="0.2">
      <c r="A987" s="54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</row>
    <row r="988" spans="1:25" ht="15.75" customHeight="1" x14ac:dyDescent="0.2">
      <c r="A988" s="54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</row>
    <row r="989" spans="1:25" ht="15.75" customHeight="1" x14ac:dyDescent="0.2">
      <c r="A989" s="54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</row>
    <row r="990" spans="1:25" ht="15.75" customHeight="1" x14ac:dyDescent="0.2">
      <c r="A990" s="54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</row>
    <row r="991" spans="1:25" ht="15.75" customHeight="1" x14ac:dyDescent="0.2">
      <c r="A991" s="54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</row>
    <row r="992" spans="1:25" ht="15.75" customHeight="1" x14ac:dyDescent="0.2">
      <c r="A992" s="54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</row>
    <row r="993" spans="1:25" ht="15.75" customHeight="1" x14ac:dyDescent="0.2">
      <c r="A993" s="54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</row>
    <row r="994" spans="1:25" ht="15.75" customHeight="1" x14ac:dyDescent="0.2">
      <c r="A994" s="54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</row>
    <row r="995" spans="1:25" ht="15.75" customHeight="1" x14ac:dyDescent="0.2">
      <c r="A995" s="54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</row>
    <row r="996" spans="1:25" ht="15.75" customHeight="1" x14ac:dyDescent="0.2">
      <c r="A996" s="54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</row>
    <row r="997" spans="1:25" ht="15.75" customHeight="1" x14ac:dyDescent="0.2">
      <c r="A997" s="54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</row>
    <row r="998" spans="1:25" ht="15.75" customHeight="1" x14ac:dyDescent="0.2">
      <c r="A998" s="54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</row>
    <row r="999" spans="1:25" ht="15.75" customHeight="1" x14ac:dyDescent="0.2">
      <c r="A999" s="54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</row>
    <row r="1000" spans="1:25" ht="15.75" customHeight="1" x14ac:dyDescent="0.2">
      <c r="A1000" s="54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</row>
  </sheetData>
  <mergeCells count="49">
    <mergeCell ref="C3:G3"/>
    <mergeCell ref="B25:L26"/>
    <mergeCell ref="B29:F29"/>
    <mergeCell ref="B30:C30"/>
    <mergeCell ref="D30:F30"/>
    <mergeCell ref="B31:C31"/>
    <mergeCell ref="D31:F31"/>
    <mergeCell ref="B32:C32"/>
    <mergeCell ref="D32:F32"/>
    <mergeCell ref="B33:D33"/>
    <mergeCell ref="E33:F33"/>
    <mergeCell ref="B34:F34"/>
    <mergeCell ref="B35:F35"/>
    <mergeCell ref="E37:F37"/>
    <mergeCell ref="B37:C38"/>
    <mergeCell ref="B39:D39"/>
    <mergeCell ref="E39:F39"/>
    <mergeCell ref="E40:F40"/>
    <mergeCell ref="E41:F41"/>
    <mergeCell ref="B42:D42"/>
    <mergeCell ref="E42:F42"/>
    <mergeCell ref="B43:D43"/>
    <mergeCell ref="E43:F43"/>
    <mergeCell ref="E48:F48"/>
    <mergeCell ref="H48:L48"/>
    <mergeCell ref="E50:F50"/>
    <mergeCell ref="B44:D44"/>
    <mergeCell ref="E44:F44"/>
    <mergeCell ref="B46:D46"/>
    <mergeCell ref="E46:F46"/>
    <mergeCell ref="B48:C48"/>
    <mergeCell ref="B51:D51"/>
    <mergeCell ref="E51:F51"/>
    <mergeCell ref="B52:D52"/>
    <mergeCell ref="E52:F52"/>
    <mergeCell ref="B65:L66"/>
    <mergeCell ref="H49:L51"/>
    <mergeCell ref="H52:L52"/>
    <mergeCell ref="H54:L54"/>
    <mergeCell ref="H60:L62"/>
    <mergeCell ref="C67:J67"/>
    <mergeCell ref="C68:J68"/>
    <mergeCell ref="B53:F53"/>
    <mergeCell ref="B54:F54"/>
    <mergeCell ref="B55:F55"/>
    <mergeCell ref="B57:I57"/>
    <mergeCell ref="C60:F60"/>
    <mergeCell ref="C61:F61"/>
    <mergeCell ref="C62:F62"/>
  </mergeCells>
  <dataValidations count="4">
    <dataValidation type="list" allowBlank="1" showErrorMessage="1" sqref="C60" xr:uid="{00000000-0002-0000-0100-000000000000}">
      <formula1>"Astrid Cardozo,ALEJANDRA RODRIGUEZ"</formula1>
    </dataValidation>
    <dataValidation type="list" allowBlank="1" showErrorMessage="1" sqref="D30" xr:uid="{00000000-0002-0000-0100-000001000000}">
      <formula1>"TIPO 1,TIPO 2A,TIPO 2B,TIPO 3,TIPO 4A,TIPO 4B"</formula1>
    </dataValidation>
    <dataValidation type="list" allowBlank="1" showErrorMessage="1" sqref="E38" xr:uid="{00000000-0002-0000-0100-000002000000}">
      <formula1>"15años,20años,30años"</formula1>
    </dataValidation>
    <dataValidation type="list" allowBlank="1" showErrorMessage="1" sqref="E40" xr:uid="{00000000-0002-0000-0100-000003000000}">
      <formula1>"$42705000,$28,470,000,$0"</formula1>
    </dataValidation>
  </dataValidations>
  <pageMargins left="0.7" right="0.7" top="0.75" bottom="0.75" header="0" footer="0"/>
  <pageSetup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4000000}">
          <x14:formula1>
            <xm:f>Hoja3!$D$2:$D$9</xm:f>
          </x14:formula1>
          <xm:sqref>C62:C64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workbookViewId="0"/>
  </sheetViews>
  <sheetFormatPr baseColWidth="10" defaultColWidth="12.6640625" defaultRowHeight="15" customHeight="1" x14ac:dyDescent="0.15"/>
  <cols>
    <col min="1" max="1" width="6.1640625" customWidth="1"/>
    <col min="2" max="2" width="3.1640625" customWidth="1"/>
    <col min="3" max="3" width="6.6640625" customWidth="1"/>
    <col min="4" max="4" width="9.1640625" customWidth="1"/>
    <col min="5" max="5" width="8.33203125" customWidth="1"/>
    <col min="6" max="6" width="7.6640625" customWidth="1"/>
    <col min="7" max="7" width="16.5" customWidth="1"/>
    <col min="8" max="8" width="7.1640625" customWidth="1"/>
    <col min="9" max="9" width="1.5" customWidth="1"/>
    <col min="10" max="10" width="2.5" customWidth="1"/>
    <col min="11" max="11" width="2.83203125" customWidth="1"/>
    <col min="12" max="12" width="1.5" customWidth="1"/>
    <col min="13" max="13" width="3.5" customWidth="1"/>
    <col min="14" max="14" width="11" customWidth="1"/>
    <col min="15" max="15" width="15.1640625" customWidth="1"/>
    <col min="16" max="16" width="12.1640625" customWidth="1"/>
    <col min="17" max="17" width="15.5" customWidth="1"/>
    <col min="19" max="26" width="10.6640625" customWidth="1"/>
  </cols>
  <sheetData>
    <row r="1" spans="1:26" ht="14.25" customHeight="1" x14ac:dyDescent="0.2">
      <c r="A1" s="1"/>
      <c r="B1" s="26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26"/>
      <c r="P1" s="2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26"/>
      <c r="P2" s="2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5">
      <c r="A3" s="1"/>
      <c r="B3" s="98"/>
      <c r="C3" s="98"/>
      <c r="D3" s="99" t="s">
        <v>0</v>
      </c>
      <c r="E3" s="98"/>
      <c r="F3" s="98"/>
      <c r="G3" s="99"/>
      <c r="H3" s="98"/>
      <c r="I3" s="98"/>
      <c r="J3" s="98"/>
      <c r="K3" s="98"/>
      <c r="L3" s="98"/>
      <c r="M3" s="98"/>
      <c r="N3" s="98"/>
      <c r="O3" s="26"/>
      <c r="P3" s="2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26"/>
      <c r="P4" s="2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26"/>
      <c r="P5" s="26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26"/>
      <c r="P6" s="26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26"/>
      <c r="P7" s="26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26"/>
      <c r="P8" s="26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26"/>
      <c r="P9" s="2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26"/>
      <c r="P10" s="2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1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26"/>
      <c r="P11" s="2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">
      <c r="A12" s="1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26"/>
      <c r="P12" s="26"/>
      <c r="Q12" s="1">
        <f>2337000+407000</f>
        <v>2744000</v>
      </c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1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26"/>
      <c r="P13" s="26"/>
      <c r="Q13" s="1">
        <f>2*1300000</f>
        <v>2600000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1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26"/>
      <c r="P14" s="2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1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26"/>
      <c r="P15" s="2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1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26"/>
      <c r="P16" s="2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26"/>
      <c r="P17" s="2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9" customHeight="1" x14ac:dyDescent="0.2">
      <c r="A18" s="1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26"/>
      <c r="P18" s="26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hidden="1" customHeight="1" x14ac:dyDescent="0.2">
      <c r="A19" s="1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26"/>
      <c r="P19" s="2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9" customHeight="1" x14ac:dyDescent="0.2">
      <c r="A20" s="1"/>
      <c r="B20" s="98"/>
      <c r="C20" s="490" t="s">
        <v>1</v>
      </c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.75" customHeight="1" x14ac:dyDescent="0.2">
      <c r="A21" s="1"/>
      <c r="B21" s="98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1"/>
      <c r="B22" s="98"/>
      <c r="C22" s="491" t="s">
        <v>2</v>
      </c>
      <c r="D22" s="394"/>
      <c r="E22" s="394"/>
      <c r="F22" s="394"/>
      <c r="G22" s="361"/>
      <c r="H22" s="98"/>
      <c r="I22" s="98"/>
      <c r="J22" s="98"/>
      <c r="K22" s="98"/>
      <c r="L22" s="98"/>
      <c r="M22" s="98"/>
      <c r="N22" s="98"/>
      <c r="O22" s="26"/>
      <c r="P22" s="26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">
      <c r="A23" s="1"/>
      <c r="B23" s="98"/>
      <c r="C23" s="101" t="s">
        <v>3</v>
      </c>
      <c r="D23" s="102"/>
      <c r="E23" s="492"/>
      <c r="F23" s="408"/>
      <c r="G23" s="344"/>
      <c r="H23" s="98"/>
      <c r="I23" s="98"/>
      <c r="J23" s="98"/>
      <c r="K23" s="98"/>
      <c r="L23" s="98"/>
      <c r="M23" s="98"/>
      <c r="N23" s="98"/>
      <c r="O23" s="26"/>
      <c r="P23" s="26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">
      <c r="A24" s="1"/>
      <c r="B24" s="98"/>
      <c r="C24" s="103" t="s">
        <v>4</v>
      </c>
      <c r="D24" s="104"/>
      <c r="E24" s="493">
        <v>2</v>
      </c>
      <c r="F24" s="397"/>
      <c r="G24" s="398"/>
      <c r="H24" s="98"/>
      <c r="I24" s="98"/>
      <c r="J24" s="98"/>
      <c r="K24" s="98"/>
      <c r="L24" s="98"/>
      <c r="M24" s="98"/>
      <c r="N24" s="98"/>
      <c r="O24" s="26"/>
      <c r="P24" s="2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">
      <c r="A25" s="1"/>
      <c r="B25" s="98"/>
      <c r="C25" s="103" t="s">
        <v>63</v>
      </c>
      <c r="D25" s="104"/>
      <c r="E25" s="494" t="s">
        <v>44</v>
      </c>
      <c r="F25" s="397"/>
      <c r="G25" s="398"/>
      <c r="H25" s="98"/>
      <c r="I25" s="98"/>
      <c r="J25" s="98"/>
      <c r="K25" s="98"/>
      <c r="L25" s="98"/>
      <c r="M25" s="98"/>
      <c r="N25" s="98"/>
      <c r="O25" s="26"/>
      <c r="P25" s="2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98"/>
      <c r="C26" s="486" t="s">
        <v>7</v>
      </c>
      <c r="D26" s="347"/>
      <c r="E26" s="487">
        <v>57.32</v>
      </c>
      <c r="F26" s="401"/>
      <c r="G26" s="402"/>
      <c r="H26" s="98"/>
      <c r="I26" s="98"/>
      <c r="J26" s="98"/>
      <c r="K26" s="98"/>
      <c r="L26" s="98"/>
      <c r="M26" s="98"/>
      <c r="N26" s="98"/>
      <c r="O26" s="26"/>
      <c r="P26" s="2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1"/>
      <c r="B27" s="98"/>
      <c r="C27" s="488" t="s">
        <v>64</v>
      </c>
      <c r="D27" s="394"/>
      <c r="E27" s="394"/>
      <c r="F27" s="394"/>
      <c r="G27" s="361"/>
      <c r="H27" s="98"/>
      <c r="I27" s="98"/>
      <c r="J27" s="98"/>
      <c r="K27" s="98"/>
      <c r="L27" s="98"/>
      <c r="M27" s="98"/>
      <c r="N27" s="98"/>
      <c r="O27" s="26"/>
      <c r="P27" s="2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1"/>
      <c r="B28" s="98"/>
      <c r="C28" s="489" t="s">
        <v>65</v>
      </c>
      <c r="D28" s="373"/>
      <c r="E28" s="373"/>
      <c r="F28" s="373"/>
      <c r="G28" s="374"/>
      <c r="H28" s="98"/>
      <c r="I28" s="98"/>
      <c r="J28" s="98"/>
      <c r="K28" s="98"/>
      <c r="L28" s="98"/>
      <c r="M28" s="98"/>
      <c r="N28" s="98"/>
      <c r="O28" s="26"/>
      <c r="P28" s="26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1"/>
      <c r="B29" s="98"/>
      <c r="C29" s="105" t="s">
        <v>66</v>
      </c>
      <c r="D29" s="106"/>
      <c r="E29" s="107"/>
      <c r="F29" s="462">
        <f>132*1300000</f>
        <v>171600000</v>
      </c>
      <c r="G29" s="361"/>
      <c r="H29" s="98"/>
      <c r="I29" s="98"/>
      <c r="J29" s="98"/>
      <c r="K29" s="98"/>
      <c r="L29" s="98"/>
      <c r="M29" s="98"/>
      <c r="N29" s="98"/>
      <c r="O29" s="26"/>
      <c r="P29" s="2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1"/>
      <c r="B30" s="98"/>
      <c r="C30" s="108" t="s">
        <v>67</v>
      </c>
      <c r="D30" s="106"/>
      <c r="E30" s="109"/>
      <c r="F30" s="477"/>
      <c r="G30" s="361"/>
      <c r="H30" s="98"/>
      <c r="I30" s="98"/>
      <c r="J30" s="98"/>
      <c r="K30" s="98"/>
      <c r="L30" s="98"/>
      <c r="M30" s="98"/>
      <c r="N30" s="98"/>
      <c r="O30" s="26"/>
      <c r="P30" s="2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98"/>
      <c r="C31" s="478" t="s">
        <v>68</v>
      </c>
      <c r="D31" s="338"/>
      <c r="E31" s="338"/>
      <c r="F31" s="479">
        <v>2000000</v>
      </c>
      <c r="G31" s="361"/>
      <c r="H31" s="98"/>
      <c r="I31" s="98"/>
      <c r="J31" s="98"/>
      <c r="K31" s="98"/>
      <c r="L31" s="98"/>
      <c r="M31" s="98"/>
      <c r="N31" s="98"/>
      <c r="O31" s="26"/>
      <c r="P31" s="26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1"/>
      <c r="B32" s="98"/>
      <c r="C32" s="108" t="s">
        <v>69</v>
      </c>
      <c r="D32" s="106"/>
      <c r="E32" s="110"/>
      <c r="F32" s="463">
        <f>F29*0.1</f>
        <v>17160000</v>
      </c>
      <c r="G32" s="361"/>
      <c r="H32" s="98"/>
      <c r="I32" s="98"/>
      <c r="J32" s="98"/>
      <c r="K32" s="98"/>
      <c r="L32" s="98"/>
      <c r="M32" s="98"/>
      <c r="N32" s="98"/>
      <c r="O32" s="26"/>
      <c r="P32" s="26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98"/>
      <c r="C33" s="105" t="s">
        <v>70</v>
      </c>
      <c r="D33" s="106"/>
      <c r="E33" s="107"/>
      <c r="F33" s="481">
        <v>800000</v>
      </c>
      <c r="G33" s="361"/>
      <c r="H33" s="98"/>
      <c r="I33" s="98"/>
      <c r="J33" s="98"/>
      <c r="K33" s="98"/>
      <c r="L33" s="98"/>
      <c r="M33" s="98"/>
      <c r="N33" s="98"/>
      <c r="O33" s="26"/>
      <c r="P33" s="26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26"/>
      <c r="B34" s="98"/>
      <c r="C34" s="108" t="s">
        <v>71</v>
      </c>
      <c r="D34" s="106"/>
      <c r="E34" s="107"/>
      <c r="F34" s="479">
        <v>2700000</v>
      </c>
      <c r="G34" s="361"/>
      <c r="H34" s="98"/>
      <c r="I34" s="98"/>
      <c r="J34" s="98"/>
      <c r="K34" s="98"/>
      <c r="L34" s="98"/>
      <c r="M34" s="98"/>
      <c r="N34" s="98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 x14ac:dyDescent="0.2">
      <c r="A35" s="1"/>
      <c r="B35" s="98"/>
      <c r="C35" s="108" t="s">
        <v>72</v>
      </c>
      <c r="D35" s="106"/>
      <c r="E35" s="26"/>
      <c r="F35" s="479">
        <v>9972000</v>
      </c>
      <c r="G35" s="361"/>
      <c r="H35" s="98"/>
      <c r="I35" s="98"/>
      <c r="J35" s="98"/>
      <c r="K35" s="98"/>
      <c r="L35" s="98"/>
      <c r="M35" s="98"/>
      <c r="N35" s="98"/>
      <c r="O35" s="26"/>
      <c r="P35" s="26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">
      <c r="A36" s="1"/>
      <c r="B36" s="98"/>
      <c r="C36" s="108" t="s">
        <v>73</v>
      </c>
      <c r="D36" s="106"/>
      <c r="E36" s="26"/>
      <c r="F36" s="26"/>
      <c r="G36" s="111"/>
      <c r="H36" s="98"/>
      <c r="I36" s="98"/>
      <c r="J36" s="98"/>
      <c r="K36" s="98"/>
      <c r="L36" s="98"/>
      <c r="M36" s="98"/>
      <c r="N36" s="98"/>
      <c r="O36" s="26"/>
      <c r="P36" s="26"/>
      <c r="Q36" s="35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1"/>
      <c r="B37" s="98"/>
      <c r="C37" s="108" t="s">
        <v>74</v>
      </c>
      <c r="D37" s="106"/>
      <c r="E37" s="26"/>
      <c r="F37" s="482"/>
      <c r="G37" s="374"/>
      <c r="H37" s="98"/>
      <c r="I37" s="98"/>
      <c r="J37" s="98"/>
      <c r="K37" s="98"/>
      <c r="L37" s="98"/>
      <c r="M37" s="98"/>
      <c r="N37" s="98"/>
      <c r="O37" s="26"/>
      <c r="P37" s="26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">
      <c r="A38" s="1"/>
      <c r="B38" s="98"/>
      <c r="C38" s="105" t="s">
        <v>75</v>
      </c>
      <c r="D38" s="106"/>
      <c r="E38" s="107"/>
      <c r="F38" s="483">
        <f>F32-F33-F34-F35-G36-F37-F31</f>
        <v>1688000</v>
      </c>
      <c r="G38" s="361"/>
      <c r="H38" s="98"/>
      <c r="I38" s="98"/>
      <c r="J38" s="98"/>
      <c r="K38" s="98"/>
      <c r="L38" s="98"/>
      <c r="M38" s="98"/>
      <c r="N38" s="98"/>
      <c r="O38" s="26"/>
      <c r="P38" s="26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98"/>
      <c r="C39" s="484" t="s">
        <v>51</v>
      </c>
      <c r="D39" s="338"/>
      <c r="E39" s="112">
        <v>9</v>
      </c>
      <c r="F39" s="461">
        <f>F38/E39</f>
        <v>187555.55555555556</v>
      </c>
      <c r="G39" s="361"/>
      <c r="H39" s="98"/>
      <c r="I39" s="98"/>
      <c r="J39" s="98"/>
      <c r="K39" s="98"/>
      <c r="L39" s="98"/>
      <c r="M39" s="98"/>
      <c r="N39" s="98"/>
      <c r="O39" s="26"/>
      <c r="P39" s="26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98"/>
      <c r="C40" s="485" t="s">
        <v>24</v>
      </c>
      <c r="D40" s="338"/>
      <c r="E40" s="98"/>
      <c r="F40" s="462">
        <f>F32+F30</f>
        <v>17160000</v>
      </c>
      <c r="G40" s="361"/>
      <c r="H40" s="98"/>
      <c r="I40" s="98"/>
      <c r="J40" s="98"/>
      <c r="K40" s="98"/>
      <c r="L40" s="98"/>
      <c r="M40" s="98"/>
      <c r="N40" s="98"/>
      <c r="O40" s="26"/>
      <c r="P40" s="26"/>
      <c r="Q40" s="35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98"/>
      <c r="C41" s="105" t="s">
        <v>53</v>
      </c>
      <c r="D41" s="98"/>
      <c r="E41" s="113"/>
      <c r="F41" s="463">
        <f>F29-F30-F32</f>
        <v>154440000</v>
      </c>
      <c r="G41" s="361"/>
      <c r="H41" s="114"/>
      <c r="I41" s="98" t="s">
        <v>76</v>
      </c>
      <c r="J41" s="98"/>
      <c r="K41" s="98"/>
      <c r="L41" s="98"/>
      <c r="M41" s="97"/>
      <c r="N41" s="97"/>
      <c r="O41" s="97"/>
      <c r="P41" s="26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98"/>
      <c r="C42" s="115" t="s">
        <v>26</v>
      </c>
      <c r="D42" s="116"/>
      <c r="E42" s="116"/>
      <c r="F42" s="464">
        <f>F40+F41</f>
        <v>171600000</v>
      </c>
      <c r="G42" s="344"/>
      <c r="H42" s="98"/>
      <c r="I42" s="98" t="s">
        <v>27</v>
      </c>
      <c r="J42" s="98"/>
      <c r="K42" s="98"/>
      <c r="L42" s="98"/>
      <c r="M42" s="98"/>
      <c r="N42" s="98"/>
      <c r="O42" s="26"/>
      <c r="P42" s="26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98"/>
      <c r="C43" s="115"/>
      <c r="D43" s="116"/>
      <c r="E43" s="116"/>
      <c r="F43" s="117"/>
      <c r="G43" s="118"/>
      <c r="H43" s="465"/>
      <c r="I43" s="341"/>
      <c r="J43" s="341"/>
      <c r="K43" s="341"/>
      <c r="L43" s="341"/>
      <c r="M43" s="341"/>
      <c r="N43" s="341"/>
      <c r="O43" s="341"/>
      <c r="P43" s="98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5.5" customHeight="1" x14ac:dyDescent="0.25">
      <c r="A44" s="1"/>
      <c r="B44" s="98"/>
      <c r="C44" s="480" t="s">
        <v>77</v>
      </c>
      <c r="D44" s="338"/>
      <c r="E44" s="338"/>
      <c r="F44" s="338"/>
      <c r="G44" s="347"/>
      <c r="H44" s="98"/>
      <c r="I44" s="466" t="s">
        <v>29</v>
      </c>
      <c r="J44" s="338"/>
      <c r="K44" s="338"/>
      <c r="L44" s="338"/>
      <c r="M44" s="338"/>
      <c r="N44" s="338"/>
      <c r="O44" s="338"/>
      <c r="P44" s="338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" customHeight="1" x14ac:dyDescent="0.25">
      <c r="A45" s="1"/>
      <c r="B45" s="98"/>
      <c r="C45" s="473">
        <f ca="1">TODAY()</f>
        <v>45785</v>
      </c>
      <c r="D45" s="338"/>
      <c r="E45" s="338"/>
      <c r="F45" s="338"/>
      <c r="G45" s="347"/>
      <c r="H45" s="98"/>
      <c r="I45" s="467" t="s">
        <v>31</v>
      </c>
      <c r="J45" s="338"/>
      <c r="K45" s="338"/>
      <c r="L45" s="338"/>
      <c r="M45" s="338"/>
      <c r="N45" s="338"/>
      <c r="O45" s="338"/>
      <c r="P45" s="338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98"/>
      <c r="C46" s="474" t="s">
        <v>78</v>
      </c>
      <c r="D46" s="373"/>
      <c r="E46" s="373"/>
      <c r="F46" s="373"/>
      <c r="G46" s="374"/>
      <c r="H46" s="98"/>
      <c r="I46" s="468" t="s">
        <v>33</v>
      </c>
      <c r="J46" s="350"/>
      <c r="K46" s="350"/>
      <c r="L46" s="350"/>
      <c r="M46" s="350"/>
      <c r="N46" s="350"/>
      <c r="O46" s="350"/>
      <c r="P46" s="350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98"/>
      <c r="C47" s="98"/>
      <c r="D47" s="98"/>
      <c r="E47" s="98"/>
      <c r="F47" s="98"/>
      <c r="G47" s="98"/>
      <c r="H47" s="98"/>
      <c r="I47" s="357"/>
      <c r="J47" s="341"/>
      <c r="K47" s="341"/>
      <c r="L47" s="341"/>
      <c r="M47" s="341"/>
      <c r="N47" s="341"/>
      <c r="O47" s="341"/>
      <c r="P47" s="34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.25" customHeight="1" x14ac:dyDescent="0.2">
      <c r="A48" s="1"/>
      <c r="B48" s="98"/>
      <c r="C48" s="98"/>
      <c r="D48" s="98"/>
      <c r="E48" s="98"/>
      <c r="F48" s="98"/>
      <c r="G48" s="98"/>
      <c r="H48" s="98"/>
      <c r="I48" s="26"/>
      <c r="J48" s="26"/>
      <c r="K48" s="26"/>
      <c r="L48" s="26"/>
      <c r="M48" s="26"/>
      <c r="N48" s="98"/>
      <c r="O48" s="26"/>
      <c r="P48" s="26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2.5" customHeight="1" x14ac:dyDescent="0.2">
      <c r="A49" s="1"/>
      <c r="B49" s="98"/>
      <c r="C49" s="119" t="s">
        <v>34</v>
      </c>
      <c r="D49" s="475" t="s">
        <v>59</v>
      </c>
      <c r="E49" s="338"/>
      <c r="F49" s="338"/>
      <c r="G49" s="338"/>
      <c r="H49" s="469"/>
      <c r="I49" s="338"/>
      <c r="J49" s="338"/>
      <c r="K49" s="338"/>
      <c r="L49" s="338"/>
      <c r="M49" s="338"/>
      <c r="N49" s="338"/>
      <c r="O49" s="338"/>
      <c r="P49" s="338"/>
      <c r="Q49" s="1"/>
      <c r="R49" s="35"/>
      <c r="S49" s="1"/>
      <c r="T49" s="1"/>
      <c r="U49" s="1"/>
      <c r="V49" s="1"/>
      <c r="W49" s="1"/>
      <c r="X49" s="1"/>
      <c r="Y49" s="1"/>
      <c r="Z49" s="1"/>
    </row>
    <row r="50" spans="1:26" ht="18.75" customHeight="1" x14ac:dyDescent="0.2">
      <c r="A50" s="1"/>
      <c r="B50" s="98"/>
      <c r="C50" s="119" t="s">
        <v>36</v>
      </c>
      <c r="D50" s="476" t="s">
        <v>60</v>
      </c>
      <c r="E50" s="338"/>
      <c r="F50" s="338"/>
      <c r="G50" s="338"/>
      <c r="H50" s="98"/>
      <c r="I50" s="470"/>
      <c r="J50" s="350"/>
      <c r="K50" s="350"/>
      <c r="L50" s="350"/>
      <c r="M50" s="350"/>
      <c r="N50" s="350"/>
      <c r="O50" s="350"/>
      <c r="P50" s="350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98"/>
      <c r="C51" s="119" t="s">
        <v>38</v>
      </c>
      <c r="D51" s="475">
        <v>3183147910</v>
      </c>
      <c r="E51" s="338"/>
      <c r="F51" s="338"/>
      <c r="G51" s="338"/>
      <c r="H51" s="98"/>
      <c r="I51" s="357"/>
      <c r="J51" s="341"/>
      <c r="K51" s="341"/>
      <c r="L51" s="341"/>
      <c r="M51" s="341"/>
      <c r="N51" s="341"/>
      <c r="O51" s="341"/>
      <c r="P51" s="34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1"/>
      <c r="B52" s="98"/>
      <c r="C52" s="119"/>
      <c r="D52" s="107"/>
      <c r="E52" s="26"/>
      <c r="F52" s="26"/>
      <c r="G52" s="26"/>
      <c r="H52" s="98"/>
      <c r="I52" s="357"/>
      <c r="J52" s="341"/>
      <c r="K52" s="341"/>
      <c r="L52" s="341"/>
      <c r="M52" s="341"/>
      <c r="N52" s="341"/>
      <c r="O52" s="341"/>
      <c r="P52" s="34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15">
      <c r="A53" s="1"/>
      <c r="B53" s="120"/>
      <c r="C53" s="120"/>
      <c r="D53" s="120"/>
      <c r="E53" s="120"/>
      <c r="F53" s="120"/>
      <c r="G53" s="120"/>
      <c r="H53" s="120"/>
      <c r="I53" s="357"/>
      <c r="J53" s="341"/>
      <c r="K53" s="341"/>
      <c r="L53" s="341"/>
      <c r="M53" s="341"/>
      <c r="N53" s="341"/>
      <c r="O53" s="341"/>
      <c r="P53" s="34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98"/>
      <c r="C54" s="98"/>
      <c r="D54" s="471" t="s">
        <v>62</v>
      </c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12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15">
      <c r="A55" s="1"/>
      <c r="B55" s="122"/>
      <c r="C55" s="1"/>
      <c r="D55" s="472" t="s">
        <v>40</v>
      </c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12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15">
      <c r="A56" s="1"/>
      <c r="B56" s="1"/>
      <c r="C56" s="1"/>
      <c r="D56" s="1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26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"/>
      <c r="B57" s="1"/>
      <c r="C57" s="1"/>
      <c r="D57" s="1"/>
      <c r="E57" s="1"/>
      <c r="F57" s="123"/>
      <c r="G57" s="124"/>
      <c r="H57" s="122"/>
      <c r="I57" s="122"/>
      <c r="J57" s="122"/>
      <c r="K57" s="122"/>
      <c r="L57" s="122"/>
      <c r="M57" s="122"/>
      <c r="N57" s="122"/>
      <c r="O57" s="122"/>
      <c r="P57" s="26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15">
      <c r="A58" s="1"/>
      <c r="B58" s="1"/>
      <c r="C58" s="1"/>
      <c r="D58" s="1"/>
      <c r="E58" s="1"/>
      <c r="F58" s="123"/>
      <c r="G58" s="125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"/>
      <c r="B59" s="1"/>
      <c r="C59" s="1"/>
      <c r="D59" s="1"/>
      <c r="E59" s="1"/>
      <c r="F59" s="123"/>
      <c r="G59" s="124"/>
      <c r="H59" s="126"/>
      <c r="I59" s="126"/>
      <c r="J59" s="126"/>
      <c r="K59" s="126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"/>
      <c r="B60" s="1"/>
      <c r="C60" s="1"/>
      <c r="D60" s="1"/>
      <c r="E60" s="1"/>
      <c r="F60" s="127"/>
      <c r="G60" s="1"/>
      <c r="H60" s="1"/>
      <c r="I60" s="1"/>
      <c r="J60" s="1"/>
      <c r="K60" s="126"/>
      <c r="L60" s="460"/>
      <c r="M60" s="341"/>
      <c r="N60" s="341"/>
      <c r="O60" s="341"/>
      <c r="P60" s="34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26"/>
      <c r="L61" s="341"/>
      <c r="M61" s="341"/>
      <c r="N61" s="341"/>
      <c r="O61" s="341"/>
      <c r="P61" s="34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"/>
      <c r="B62" s="1"/>
      <c r="C62" s="1"/>
      <c r="D62" s="1"/>
      <c r="E62" s="1"/>
      <c r="F62" s="1"/>
      <c r="G62" s="128"/>
      <c r="H62" s="1"/>
      <c r="I62" s="1"/>
      <c r="J62" s="1"/>
      <c r="K62" s="126"/>
      <c r="L62" s="341"/>
      <c r="M62" s="341"/>
      <c r="N62" s="341"/>
      <c r="O62" s="341"/>
      <c r="P62" s="34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15">
      <c r="A63" s="1"/>
      <c r="B63" s="1"/>
      <c r="C63" s="1"/>
      <c r="D63" s="1"/>
      <c r="E63" s="1"/>
      <c r="F63" s="1"/>
      <c r="G63" s="128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0">
    <mergeCell ref="C20:P20"/>
    <mergeCell ref="C22:G22"/>
    <mergeCell ref="E23:G23"/>
    <mergeCell ref="E24:G24"/>
    <mergeCell ref="E25:G25"/>
    <mergeCell ref="C26:D26"/>
    <mergeCell ref="E26:G26"/>
    <mergeCell ref="C27:G27"/>
    <mergeCell ref="C28:G28"/>
    <mergeCell ref="F29:G29"/>
    <mergeCell ref="D50:G50"/>
    <mergeCell ref="D51:G51"/>
    <mergeCell ref="F30:G30"/>
    <mergeCell ref="C31:E31"/>
    <mergeCell ref="F31:G31"/>
    <mergeCell ref="F32:G32"/>
    <mergeCell ref="C44:G44"/>
    <mergeCell ref="F33:G33"/>
    <mergeCell ref="F34:G34"/>
    <mergeCell ref="F35:G35"/>
    <mergeCell ref="F37:G37"/>
    <mergeCell ref="F38:G38"/>
    <mergeCell ref="C39:D39"/>
    <mergeCell ref="C40:D40"/>
    <mergeCell ref="L60:P62"/>
    <mergeCell ref="F39:G39"/>
    <mergeCell ref="F40:G40"/>
    <mergeCell ref="F41:G41"/>
    <mergeCell ref="F42:G42"/>
    <mergeCell ref="H43:O43"/>
    <mergeCell ref="I44:P44"/>
    <mergeCell ref="I45:P45"/>
    <mergeCell ref="I46:P47"/>
    <mergeCell ref="H49:P49"/>
    <mergeCell ref="I50:P53"/>
    <mergeCell ref="D54:O54"/>
    <mergeCell ref="D55:O55"/>
    <mergeCell ref="C45:G45"/>
    <mergeCell ref="C46:G46"/>
    <mergeCell ref="D49:G49"/>
  </mergeCells>
  <hyperlinks>
    <hyperlink ref="D50" r:id="rId1" xr:uid="{00000000-0004-0000-0200-000000000000}"/>
  </hyperlinks>
  <pageMargins left="0.25" right="0.25" top="0.75" bottom="0.75" header="0" footer="0"/>
  <pageSetup fitToWidth="0"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200-000000000000}">
          <x14:formula1>
            <xm:f>Hoja3!$C$2:$C$9</xm:f>
          </x14:formula1>
          <xm:sqref>G58</xm:sqref>
        </x14:dataValidation>
        <x14:dataValidation type="list" allowBlank="1" showErrorMessage="1" xr:uid="{00000000-0002-0000-0200-000001000000}">
          <x14:formula1>
            <xm:f>Hoja3!$B$2:$B$9</xm:f>
          </x14:formula1>
          <xm:sqref>D49 G57</xm:sqref>
        </x14:dataValidation>
        <x14:dataValidation type="list" allowBlank="1" showErrorMessage="1" xr:uid="{00000000-0002-0000-0200-000002000000}">
          <x14:formula1>
            <xm:f>Hoja3!$D$2:$D$9</xm:f>
          </x14:formula1>
          <xm:sqref>D51:D52 G59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workbookViewId="0"/>
  </sheetViews>
  <sheetFormatPr baseColWidth="10" defaultColWidth="12.6640625" defaultRowHeight="15" customHeight="1" x14ac:dyDescent="0.15"/>
  <cols>
    <col min="1" max="1" width="1.5" customWidth="1"/>
    <col min="2" max="2" width="11" customWidth="1"/>
    <col min="3" max="3" width="9.6640625" customWidth="1"/>
    <col min="4" max="4" width="6.1640625" customWidth="1"/>
    <col min="5" max="5" width="11.5" customWidth="1"/>
    <col min="6" max="6" width="13.5" customWidth="1"/>
    <col min="7" max="7" width="2.1640625" customWidth="1"/>
    <col min="8" max="8" width="3.1640625" customWidth="1"/>
    <col min="9" max="9" width="10.6640625" customWidth="1"/>
    <col min="10" max="10" width="5.5" customWidth="1"/>
    <col min="11" max="11" width="5.6640625" customWidth="1"/>
    <col min="12" max="12" width="22.6640625" customWidth="1"/>
    <col min="13" max="13" width="16.1640625" customWidth="1"/>
    <col min="14" max="14" width="2.33203125" hidden="1" customWidth="1"/>
    <col min="15" max="15" width="14" hidden="1" customWidth="1"/>
    <col min="16" max="16" width="22" hidden="1" customWidth="1"/>
    <col min="18" max="18" width="12.83203125" customWidth="1"/>
    <col min="19" max="26" width="10.6640625" customWidth="1"/>
  </cols>
  <sheetData>
    <row r="1" spans="1:26" ht="14.25" customHeight="1" x14ac:dyDescent="0.2">
      <c r="A1" s="26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1"/>
      <c r="N2" s="1"/>
      <c r="O2" s="1"/>
      <c r="P2" s="1"/>
    </row>
    <row r="3" spans="1:26" ht="14.25" customHeight="1" x14ac:dyDescent="0.2">
      <c r="A3" s="98"/>
      <c r="B3" s="98"/>
      <c r="C3" s="529" t="s">
        <v>0</v>
      </c>
      <c r="D3" s="338"/>
      <c r="E3" s="338"/>
      <c r="F3" s="338"/>
      <c r="G3" s="338"/>
      <c r="H3" s="98"/>
      <c r="I3" s="98"/>
      <c r="J3" s="98"/>
      <c r="K3" s="98"/>
      <c r="L3" s="98"/>
      <c r="M3" s="1"/>
      <c r="N3" s="1"/>
      <c r="O3" s="1"/>
      <c r="P3" s="1"/>
    </row>
    <row r="4" spans="1:26" ht="14.25" customHeight="1" x14ac:dyDescent="0.2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1"/>
      <c r="N4" s="1"/>
      <c r="O4" s="1"/>
      <c r="P4" s="1"/>
    </row>
    <row r="5" spans="1:26" ht="14.25" customHeight="1" x14ac:dyDescent="0.2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1"/>
      <c r="N5" s="1"/>
      <c r="O5" s="1"/>
      <c r="P5" s="1"/>
    </row>
    <row r="6" spans="1:26" ht="14.25" customHeight="1" x14ac:dyDescent="0.2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1"/>
      <c r="N6" s="1"/>
      <c r="O6" s="1"/>
      <c r="P6" s="1"/>
    </row>
    <row r="7" spans="1:26" ht="14.25" customHeight="1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1"/>
      <c r="N7" s="1"/>
      <c r="O7" s="1"/>
      <c r="P7" s="1"/>
    </row>
    <row r="8" spans="1:26" ht="14.25" customHeight="1" x14ac:dyDescent="0.2">
      <c r="A8" s="98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1"/>
      <c r="N8" s="1"/>
      <c r="O8" s="1"/>
      <c r="P8" s="1"/>
    </row>
    <row r="9" spans="1:26" ht="14.25" customHeight="1" x14ac:dyDescent="0.2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1"/>
      <c r="N9" s="1"/>
      <c r="O9" s="1"/>
      <c r="P9" s="1"/>
    </row>
    <row r="10" spans="1:26" ht="14.25" customHeight="1" x14ac:dyDescent="0.2">
      <c r="A10" s="98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1"/>
      <c r="N10" s="1"/>
      <c r="O10" s="1"/>
      <c r="P10" s="1"/>
    </row>
    <row r="11" spans="1:26" ht="14.25" customHeight="1" x14ac:dyDescent="0.2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1"/>
      <c r="N11" s="1"/>
      <c r="O11" s="1"/>
      <c r="P11" s="1"/>
    </row>
    <row r="12" spans="1:26" ht="14.25" customHeight="1" x14ac:dyDescent="0.2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1"/>
      <c r="N12" s="1"/>
      <c r="O12" s="1"/>
      <c r="P12" s="1"/>
    </row>
    <row r="13" spans="1:26" ht="14.25" customHeight="1" x14ac:dyDescent="0.2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1"/>
      <c r="N13" s="1"/>
      <c r="O13" s="1"/>
      <c r="P13" s="1"/>
    </row>
    <row r="14" spans="1:26" ht="14.25" customHeight="1" x14ac:dyDescent="0.2">
      <c r="A14" s="98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1"/>
      <c r="N14" s="1"/>
      <c r="O14" s="1"/>
      <c r="P14" s="1"/>
    </row>
    <row r="15" spans="1:26" ht="14.25" customHeight="1" x14ac:dyDescent="0.2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1"/>
      <c r="N15" s="1"/>
      <c r="O15" s="1"/>
      <c r="P15" s="1"/>
    </row>
    <row r="16" spans="1:26" ht="4.5" customHeight="1" x14ac:dyDescent="0.2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1"/>
      <c r="N16" s="1"/>
      <c r="O16" s="1"/>
      <c r="P16" s="1"/>
    </row>
    <row r="17" spans="1:26" ht="3" customHeight="1" x14ac:dyDescent="0.2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1"/>
      <c r="N17" s="1"/>
      <c r="O17" s="1"/>
      <c r="P17" s="1"/>
    </row>
    <row r="18" spans="1:26" ht="10.5" customHeight="1" x14ac:dyDescent="0.2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1"/>
      <c r="N18" s="56">
        <v>30000000</v>
      </c>
      <c r="O18" s="56">
        <v>20000000</v>
      </c>
      <c r="P18" s="56">
        <v>0</v>
      </c>
    </row>
    <row r="19" spans="1:26" ht="2.25" customHeight="1" x14ac:dyDescent="0.2">
      <c r="A19" s="98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1"/>
      <c r="N19" s="57"/>
      <c r="O19" s="57"/>
      <c r="P19" s="57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.25" customHeight="1" x14ac:dyDescent="0.2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1"/>
      <c r="N20" s="57"/>
      <c r="O20" s="57"/>
      <c r="P20" s="5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.5" customHeight="1" x14ac:dyDescent="0.2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1"/>
      <c r="N21" s="1"/>
      <c r="O21" s="1"/>
      <c r="P21" s="1"/>
    </row>
    <row r="22" spans="1:26" ht="25.5" customHeight="1" x14ac:dyDescent="0.2">
      <c r="A22" s="98"/>
      <c r="B22" s="530" t="s">
        <v>1</v>
      </c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1"/>
      <c r="N22" s="1"/>
      <c r="O22" s="1"/>
      <c r="P22" s="1"/>
    </row>
    <row r="23" spans="1:26" ht="25.5" customHeight="1" x14ac:dyDescent="0.2">
      <c r="A23" s="98"/>
      <c r="B23" s="129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26"/>
      <c r="B24" s="531" t="s">
        <v>2</v>
      </c>
      <c r="C24" s="394"/>
      <c r="D24" s="394"/>
      <c r="E24" s="394"/>
      <c r="F24" s="361"/>
      <c r="G24" s="98"/>
      <c r="H24" s="98"/>
      <c r="I24" s="98"/>
      <c r="J24" s="98"/>
      <c r="K24" s="98"/>
      <c r="L24" s="98"/>
      <c r="M24" s="1"/>
      <c r="N24" s="131"/>
      <c r="O24" s="1"/>
      <c r="P24" s="1"/>
    </row>
    <row r="25" spans="1:26" ht="14.25" customHeight="1" x14ac:dyDescent="0.2">
      <c r="A25" s="26"/>
      <c r="B25" s="532" t="s">
        <v>41</v>
      </c>
      <c r="C25" s="433"/>
      <c r="D25" s="533"/>
      <c r="E25" s="534"/>
      <c r="F25" s="535"/>
      <c r="G25" s="98"/>
      <c r="H25" s="98"/>
      <c r="I25" s="98"/>
      <c r="J25" s="98"/>
      <c r="K25" s="98"/>
      <c r="L25" s="98"/>
      <c r="M25" s="132" t="s">
        <v>79</v>
      </c>
      <c r="N25" s="131"/>
      <c r="O25" s="1"/>
      <c r="P25" s="1"/>
    </row>
    <row r="26" spans="1:26" ht="14.25" customHeight="1" x14ac:dyDescent="0.2">
      <c r="A26" s="26"/>
      <c r="B26" s="526" t="s">
        <v>43</v>
      </c>
      <c r="C26" s="437"/>
      <c r="D26" s="524" t="s">
        <v>44</v>
      </c>
      <c r="E26" s="397"/>
      <c r="F26" s="398"/>
      <c r="G26" s="98"/>
      <c r="H26" s="98"/>
      <c r="I26" s="98"/>
      <c r="J26" s="98"/>
      <c r="K26" s="98"/>
      <c r="L26" s="98"/>
      <c r="M26" s="525">
        <f>1160000*15</f>
        <v>17400000</v>
      </c>
      <c r="N26" s="341"/>
      <c r="O26" s="341"/>
      <c r="P26" s="341"/>
      <c r="Q26" s="341"/>
      <c r="R26" s="341"/>
    </row>
    <row r="27" spans="1:26" ht="14.25" customHeight="1" x14ac:dyDescent="0.2">
      <c r="A27" s="26"/>
      <c r="B27" s="527" t="s">
        <v>7</v>
      </c>
      <c r="C27" s="418"/>
      <c r="D27" s="528">
        <v>62</v>
      </c>
      <c r="E27" s="401"/>
      <c r="F27" s="402"/>
      <c r="G27" s="98"/>
      <c r="H27" s="98"/>
      <c r="I27" s="98"/>
      <c r="J27" s="98"/>
      <c r="K27" s="98"/>
      <c r="L27" s="98"/>
      <c r="M27" s="134"/>
      <c r="N27" s="1"/>
      <c r="O27" s="1"/>
      <c r="P27" s="1"/>
      <c r="R27" s="135"/>
    </row>
    <row r="28" spans="1:26" ht="14.25" customHeight="1" x14ac:dyDescent="0.2">
      <c r="A28" s="26"/>
      <c r="B28" s="519" t="s">
        <v>45</v>
      </c>
      <c r="C28" s="450"/>
      <c r="D28" s="451"/>
      <c r="E28" s="520">
        <v>169000000</v>
      </c>
      <c r="F28" s="453"/>
      <c r="G28" s="98"/>
      <c r="H28" s="98"/>
      <c r="I28" s="98"/>
      <c r="J28" s="98"/>
      <c r="K28" s="98"/>
      <c r="L28" s="98"/>
      <c r="M28" s="136" t="s">
        <v>80</v>
      </c>
      <c r="N28" s="1"/>
      <c r="O28" s="1"/>
      <c r="P28" s="1"/>
      <c r="R28" s="137">
        <f>M26-R27</f>
        <v>17400000</v>
      </c>
    </row>
    <row r="29" spans="1:26" ht="14.25" customHeight="1" x14ac:dyDescent="0.2">
      <c r="A29" s="98"/>
      <c r="B29" s="521" t="s">
        <v>81</v>
      </c>
      <c r="C29" s="397"/>
      <c r="D29" s="397"/>
      <c r="E29" s="397"/>
      <c r="F29" s="437"/>
      <c r="G29" s="98"/>
      <c r="H29" s="98"/>
      <c r="I29" s="98"/>
      <c r="J29" s="98"/>
      <c r="K29" s="98"/>
      <c r="L29" s="98"/>
      <c r="M29" s="136"/>
      <c r="N29" s="1"/>
      <c r="O29" s="1"/>
      <c r="P29" s="1"/>
    </row>
    <row r="30" spans="1:26" ht="14.25" customHeight="1" x14ac:dyDescent="0.2">
      <c r="A30" s="98"/>
      <c r="B30" s="522" t="s">
        <v>65</v>
      </c>
      <c r="C30" s="373"/>
      <c r="D30" s="373"/>
      <c r="E30" s="373"/>
      <c r="F30" s="374"/>
      <c r="G30" s="98"/>
      <c r="H30" s="98"/>
      <c r="I30" s="98"/>
      <c r="J30" s="98"/>
      <c r="K30" s="98"/>
      <c r="L30" s="98"/>
      <c r="M30" s="136"/>
      <c r="N30" s="1"/>
      <c r="O30" s="1"/>
      <c r="P30" s="1"/>
    </row>
    <row r="31" spans="1:26" ht="11.25" customHeight="1" x14ac:dyDescent="0.2">
      <c r="A31" s="98"/>
      <c r="B31" s="138"/>
      <c r="C31" s="138"/>
      <c r="D31" s="139"/>
      <c r="E31" s="140"/>
      <c r="F31" s="141"/>
      <c r="G31" s="98"/>
      <c r="H31" s="98"/>
      <c r="I31" s="98"/>
      <c r="J31" s="98"/>
      <c r="K31" s="98"/>
      <c r="L31" s="98"/>
      <c r="M31" s="142">
        <f>E28+R28</f>
        <v>186400000</v>
      </c>
      <c r="N31" s="1"/>
      <c r="O31" s="1"/>
      <c r="P31" s="1"/>
    </row>
    <row r="32" spans="1:26" ht="14.25" customHeight="1" x14ac:dyDescent="0.2">
      <c r="A32" s="98"/>
      <c r="B32" s="512" t="s">
        <v>70</v>
      </c>
      <c r="C32" s="408"/>
      <c r="D32" s="513"/>
      <c r="E32" s="514">
        <v>800000</v>
      </c>
      <c r="F32" s="398"/>
      <c r="G32" s="98"/>
      <c r="H32" s="98"/>
      <c r="I32" s="98"/>
      <c r="J32" s="98"/>
      <c r="K32" s="98"/>
      <c r="L32" s="98"/>
      <c r="M32" s="1"/>
      <c r="N32" s="1"/>
      <c r="O32" s="1"/>
      <c r="P32" s="1"/>
    </row>
    <row r="33" spans="1:26" x14ac:dyDescent="0.2">
      <c r="A33" s="98"/>
      <c r="B33" s="515" t="s">
        <v>82</v>
      </c>
      <c r="C33" s="401"/>
      <c r="D33" s="516"/>
      <c r="E33" s="514">
        <v>39000000</v>
      </c>
      <c r="F33" s="398"/>
      <c r="G33" s="98"/>
      <c r="H33" s="98"/>
      <c r="I33" s="143"/>
      <c r="J33" s="98"/>
      <c r="K33" s="98"/>
      <c r="L33" s="98"/>
      <c r="M33" s="144">
        <f>R28/13</f>
        <v>1338461.5384615385</v>
      </c>
      <c r="N33" s="1"/>
      <c r="O33" s="1"/>
      <c r="P33" s="1"/>
      <c r="R33" s="145">
        <f>R28+E35</f>
        <v>34300000</v>
      </c>
    </row>
    <row r="34" spans="1:26" ht="2.25" customHeight="1" x14ac:dyDescent="0.2">
      <c r="A34" s="98"/>
      <c r="B34" s="517"/>
      <c r="C34" s="397"/>
      <c r="D34" s="437"/>
      <c r="E34" s="518">
        <f>E28*0.3</f>
        <v>50700000</v>
      </c>
      <c r="F34" s="398"/>
      <c r="G34" s="98"/>
      <c r="H34" s="98"/>
      <c r="I34" s="143">
        <v>26334090</v>
      </c>
      <c r="J34" s="98"/>
      <c r="K34" s="98"/>
      <c r="L34" s="98"/>
      <c r="M34" s="146">
        <f>E28+M26</f>
        <v>186400000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98"/>
      <c r="B35" s="517" t="s">
        <v>83</v>
      </c>
      <c r="C35" s="397"/>
      <c r="D35" s="437"/>
      <c r="E35" s="523">
        <v>16900000</v>
      </c>
      <c r="F35" s="398"/>
      <c r="G35" s="98"/>
      <c r="H35" s="98"/>
      <c r="I35" s="143"/>
      <c r="J35" s="98"/>
      <c r="K35" s="98"/>
      <c r="L35" s="98"/>
      <c r="M35" s="1"/>
      <c r="N35" s="1"/>
      <c r="O35" s="1"/>
      <c r="P35" s="1"/>
    </row>
    <row r="36" spans="1:26" ht="14.25" customHeight="1" x14ac:dyDescent="0.2">
      <c r="A36" s="98"/>
      <c r="B36" s="147"/>
      <c r="C36" s="148"/>
      <c r="D36" s="149"/>
      <c r="E36" s="511"/>
      <c r="F36" s="398"/>
      <c r="G36" s="98"/>
      <c r="H36" s="98"/>
      <c r="I36" s="143">
        <f>30000000-I34</f>
        <v>3665910</v>
      </c>
      <c r="J36" s="98"/>
      <c r="K36" s="98"/>
      <c r="L36" s="98"/>
      <c r="M36" s="1"/>
      <c r="N36" s="1"/>
      <c r="O36" s="1"/>
      <c r="P36" s="1"/>
    </row>
    <row r="37" spans="1:26" ht="14.25" customHeight="1" x14ac:dyDescent="0.2">
      <c r="A37" s="98"/>
      <c r="B37" s="505" t="s">
        <v>84</v>
      </c>
      <c r="C37" s="397"/>
      <c r="D37" s="437"/>
      <c r="E37" s="506"/>
      <c r="F37" s="435"/>
      <c r="G37" s="98"/>
      <c r="H37" s="98"/>
      <c r="I37" s="143"/>
      <c r="J37" s="98"/>
      <c r="K37" s="98"/>
      <c r="L37" s="98"/>
      <c r="M37" s="1"/>
      <c r="N37" s="1"/>
      <c r="O37" s="1"/>
      <c r="P37" s="1"/>
    </row>
    <row r="38" spans="1:26" ht="24.75" customHeight="1" x14ac:dyDescent="0.2">
      <c r="A38" s="98"/>
      <c r="B38" s="507" t="s">
        <v>85</v>
      </c>
      <c r="C38" s="397"/>
      <c r="D38" s="437"/>
      <c r="E38" s="508"/>
      <c r="F38" s="435"/>
      <c r="G38" s="98"/>
      <c r="H38" s="98"/>
      <c r="I38" s="143"/>
      <c r="J38" s="98"/>
      <c r="K38" s="98"/>
      <c r="L38" s="98"/>
      <c r="M38" s="150"/>
      <c r="N38" s="1"/>
      <c r="O38" s="1"/>
      <c r="P38" s="1"/>
    </row>
    <row r="39" spans="1:26" ht="14.25" customHeight="1" x14ac:dyDescent="0.2">
      <c r="A39" s="98"/>
      <c r="B39" s="509" t="s">
        <v>86</v>
      </c>
      <c r="C39" s="397"/>
      <c r="D39" s="437"/>
      <c r="E39" s="510"/>
      <c r="F39" s="435"/>
      <c r="G39" s="98"/>
      <c r="H39" s="98"/>
      <c r="I39" s="98"/>
      <c r="J39" s="98"/>
      <c r="K39" s="98"/>
      <c r="L39" s="98"/>
      <c r="M39" s="150"/>
      <c r="N39" s="1"/>
      <c r="O39" s="1"/>
      <c r="P39" s="1"/>
    </row>
    <row r="40" spans="1:26" ht="14.25" customHeight="1" x14ac:dyDescent="0.2">
      <c r="A40" s="98"/>
      <c r="B40" s="501" t="s">
        <v>87</v>
      </c>
      <c r="C40" s="397"/>
      <c r="D40" s="437"/>
      <c r="E40" s="500"/>
      <c r="F40" s="398"/>
      <c r="G40" s="98"/>
      <c r="H40" s="98"/>
      <c r="I40" s="98"/>
      <c r="J40" s="98"/>
      <c r="K40" s="98"/>
      <c r="L40" s="98"/>
      <c r="M40" s="150"/>
      <c r="N40" s="1"/>
      <c r="O40" s="1"/>
      <c r="P40" s="1"/>
    </row>
    <row r="41" spans="1:26" ht="14.25" customHeight="1" x14ac:dyDescent="0.2">
      <c r="A41" s="98"/>
      <c r="B41" s="152"/>
      <c r="C41" s="153"/>
      <c r="D41" s="154"/>
      <c r="E41" s="155"/>
      <c r="F41" s="156"/>
      <c r="G41" s="98"/>
      <c r="H41" s="98"/>
      <c r="I41" s="98"/>
      <c r="J41" s="98"/>
      <c r="K41" s="98"/>
      <c r="L41" s="98"/>
      <c r="M41" s="150"/>
      <c r="N41" s="150"/>
      <c r="O41" s="1"/>
      <c r="P41" s="1"/>
    </row>
    <row r="42" spans="1:26" ht="14.25" customHeight="1" x14ac:dyDescent="0.2">
      <c r="A42" s="98"/>
      <c r="B42" s="502" t="s">
        <v>50</v>
      </c>
      <c r="C42" s="397"/>
      <c r="D42" s="437"/>
      <c r="E42" s="500">
        <f>+E35-E32-E37-E38-E39-E40</f>
        <v>16100000</v>
      </c>
      <c r="F42" s="398"/>
      <c r="G42" s="98"/>
      <c r="H42" s="98"/>
      <c r="I42" s="98"/>
      <c r="J42" s="98"/>
      <c r="K42" s="98"/>
      <c r="L42" s="98"/>
      <c r="M42" s="150"/>
      <c r="N42" s="1"/>
      <c r="O42" s="1"/>
      <c r="P42" s="1"/>
    </row>
    <row r="43" spans="1:26" ht="14.25" customHeight="1" x14ac:dyDescent="0.2">
      <c r="A43" s="98"/>
      <c r="B43" s="157"/>
      <c r="C43" s="158"/>
      <c r="D43" s="159"/>
      <c r="E43" s="160"/>
      <c r="F43" s="161"/>
      <c r="G43" s="98"/>
      <c r="H43" s="98"/>
      <c r="I43" s="98"/>
      <c r="J43" s="98"/>
      <c r="K43" s="98"/>
      <c r="L43" s="98"/>
      <c r="M43" s="150"/>
      <c r="N43" s="1"/>
      <c r="O43" s="1"/>
      <c r="P43" s="1"/>
    </row>
    <row r="44" spans="1:26" ht="14.25" customHeight="1" x14ac:dyDescent="0.2">
      <c r="A44" s="98"/>
      <c r="B44" s="503" t="s">
        <v>51</v>
      </c>
      <c r="C44" s="432"/>
      <c r="D44" s="162">
        <v>5</v>
      </c>
      <c r="E44" s="504">
        <f>+E42/D44</f>
        <v>3220000</v>
      </c>
      <c r="F44" s="398"/>
      <c r="G44" s="98"/>
      <c r="H44" s="98"/>
      <c r="I44" s="98"/>
      <c r="J44" s="98"/>
      <c r="K44" s="98"/>
      <c r="L44" s="98"/>
      <c r="M44" s="1"/>
      <c r="N44" s="1"/>
      <c r="O44" s="1"/>
      <c r="P44" s="1"/>
    </row>
    <row r="45" spans="1:26" ht="14.25" customHeight="1" x14ac:dyDescent="0.25">
      <c r="A45" s="98"/>
      <c r="B45" s="163"/>
      <c r="C45" s="164"/>
      <c r="D45" s="165"/>
      <c r="E45" s="166"/>
      <c r="F45" s="167"/>
      <c r="G45" s="98"/>
      <c r="H45" s="495"/>
      <c r="I45" s="338"/>
      <c r="J45" s="338"/>
      <c r="K45" s="338"/>
      <c r="L45" s="338"/>
      <c r="M45" s="1"/>
      <c r="N45" s="1"/>
      <c r="O45" s="1"/>
      <c r="P45" s="1"/>
    </row>
    <row r="46" spans="1:26" ht="14.25" customHeight="1" x14ac:dyDescent="0.25">
      <c r="A46" s="98"/>
      <c r="B46" s="151" t="s">
        <v>52</v>
      </c>
      <c r="C46" s="168"/>
      <c r="D46" s="169"/>
      <c r="E46" s="538">
        <f>E33+E35</f>
        <v>55900000</v>
      </c>
      <c r="F46" s="398"/>
      <c r="G46" s="98"/>
      <c r="H46" s="495" t="s">
        <v>31</v>
      </c>
      <c r="I46" s="338"/>
      <c r="J46" s="338"/>
      <c r="K46" s="338"/>
      <c r="L46" s="338"/>
      <c r="M46" s="1"/>
      <c r="N46" s="1"/>
      <c r="O46" s="1"/>
      <c r="P46" s="1"/>
    </row>
    <row r="47" spans="1:26" ht="14.25" customHeight="1" x14ac:dyDescent="0.25">
      <c r="A47" s="98"/>
      <c r="B47" s="539" t="s">
        <v>53</v>
      </c>
      <c r="C47" s="417"/>
      <c r="D47" s="418"/>
      <c r="E47" s="540">
        <f>E28-E46</f>
        <v>113100000</v>
      </c>
      <c r="F47" s="358"/>
      <c r="G47" s="98"/>
      <c r="H47" s="495"/>
      <c r="I47" s="338"/>
      <c r="J47" s="338"/>
      <c r="K47" s="338"/>
      <c r="L47" s="338"/>
      <c r="M47" s="1"/>
      <c r="N47" s="1"/>
      <c r="O47" s="1"/>
      <c r="P47" s="1"/>
      <c r="Q47" s="170"/>
    </row>
    <row r="48" spans="1:26" ht="14.25" customHeight="1" x14ac:dyDescent="0.25">
      <c r="A48" s="98"/>
      <c r="B48" s="541" t="s">
        <v>54</v>
      </c>
      <c r="C48" s="394"/>
      <c r="D48" s="421"/>
      <c r="E48" s="542">
        <f>E47+E46</f>
        <v>169000000</v>
      </c>
      <c r="F48" s="361"/>
      <c r="G48" s="98"/>
      <c r="H48" s="536" t="s">
        <v>55</v>
      </c>
      <c r="I48" s="338"/>
      <c r="J48" s="338"/>
      <c r="K48" s="338"/>
      <c r="L48" s="338"/>
      <c r="M48" s="1"/>
      <c r="N48" s="1"/>
      <c r="O48" s="1"/>
      <c r="P48" s="1"/>
    </row>
    <row r="49" spans="1:26" ht="12" customHeight="1" x14ac:dyDescent="0.2">
      <c r="A49" s="98"/>
      <c r="B49" s="473">
        <f ca="1">TODAY()</f>
        <v>45785</v>
      </c>
      <c r="C49" s="338"/>
      <c r="D49" s="338"/>
      <c r="E49" s="338"/>
      <c r="F49" s="347"/>
      <c r="G49" s="98"/>
      <c r="H49" s="26"/>
      <c r="I49" s="26"/>
      <c r="J49" s="26"/>
      <c r="K49" s="26"/>
      <c r="L49" s="26"/>
      <c r="M49" s="1"/>
      <c r="N49" s="1"/>
      <c r="O49" s="1"/>
      <c r="P49" s="1"/>
    </row>
    <row r="50" spans="1:26" ht="10.5" customHeight="1" x14ac:dyDescent="0.2">
      <c r="A50" s="98"/>
      <c r="B50" s="474" t="s">
        <v>78</v>
      </c>
      <c r="C50" s="373"/>
      <c r="D50" s="373"/>
      <c r="E50" s="373"/>
      <c r="F50" s="374"/>
      <c r="G50" s="98"/>
      <c r="H50" s="537" t="s">
        <v>56</v>
      </c>
      <c r="I50" s="338"/>
      <c r="J50" s="338"/>
      <c r="K50" s="338"/>
      <c r="L50" s="338"/>
      <c r="M50" s="1"/>
      <c r="N50" s="1"/>
      <c r="O50" s="1"/>
      <c r="P50" s="1"/>
    </row>
    <row r="51" spans="1:26" ht="21.75" customHeight="1" x14ac:dyDescent="0.2">
      <c r="A51" s="98"/>
      <c r="B51" s="496" t="s">
        <v>88</v>
      </c>
      <c r="C51" s="373"/>
      <c r="D51" s="373"/>
      <c r="E51" s="373"/>
      <c r="F51" s="374"/>
      <c r="G51" s="98"/>
      <c r="H51" s="26"/>
      <c r="I51" s="171"/>
      <c r="J51" s="171"/>
      <c r="K51" s="26"/>
      <c r="L51" s="26"/>
      <c r="M51" s="1"/>
      <c r="N51" s="1"/>
      <c r="O51" s="1"/>
      <c r="P51" s="1"/>
      <c r="Q51" s="170"/>
    </row>
    <row r="52" spans="1:26" ht="2.25" customHeight="1" x14ac:dyDescent="0.2">
      <c r="A52" s="98"/>
      <c r="B52" s="98"/>
      <c r="C52" s="98"/>
      <c r="D52" s="98"/>
      <c r="E52" s="98"/>
      <c r="F52" s="98"/>
      <c r="G52" s="98"/>
      <c r="H52" s="26"/>
      <c r="I52" s="26"/>
      <c r="J52" s="26"/>
      <c r="K52" s="26"/>
      <c r="L52" s="26"/>
      <c r="M52" s="1"/>
      <c r="N52" s="1"/>
      <c r="O52" s="1"/>
      <c r="P52" s="1"/>
    </row>
    <row r="53" spans="1:26" ht="2.25" customHeight="1" x14ac:dyDescent="0.2">
      <c r="A53" s="98"/>
      <c r="B53" s="98"/>
      <c r="C53" s="98"/>
      <c r="D53" s="98"/>
      <c r="E53" s="98"/>
      <c r="F53" s="98"/>
      <c r="G53" s="98"/>
      <c r="H53" s="26"/>
      <c r="I53" s="1"/>
      <c r="J53" s="26"/>
      <c r="K53" s="26"/>
      <c r="L53" s="26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98"/>
      <c r="B54" s="497" t="s">
        <v>89</v>
      </c>
      <c r="C54" s="338"/>
      <c r="D54" s="338"/>
      <c r="E54" s="338"/>
      <c r="F54" s="338"/>
      <c r="G54" s="338"/>
      <c r="H54" s="338"/>
      <c r="I54" s="338"/>
      <c r="J54" s="172"/>
      <c r="K54" s="172"/>
      <c r="L54" s="173"/>
      <c r="M54" s="1"/>
      <c r="N54" s="1"/>
      <c r="O54" s="1"/>
      <c r="P54" s="1"/>
    </row>
    <row r="55" spans="1:26" ht="12.75" customHeight="1" x14ac:dyDescent="0.2">
      <c r="A55" s="98"/>
      <c r="B55" s="172" t="s">
        <v>58</v>
      </c>
      <c r="C55" s="172"/>
      <c r="D55" s="172"/>
      <c r="E55" s="172"/>
      <c r="F55" s="172"/>
      <c r="G55" s="172"/>
      <c r="H55" s="172"/>
      <c r="I55" s="172"/>
      <c r="J55" s="172"/>
      <c r="K55" s="173"/>
      <c r="L55" s="172"/>
      <c r="M55" s="1"/>
      <c r="N55" s="1"/>
      <c r="O55" s="1"/>
      <c r="P55" s="1"/>
    </row>
    <row r="56" spans="1:26" ht="4.5" customHeight="1" x14ac:dyDescent="0.2">
      <c r="A56" s="98"/>
      <c r="B56" s="98"/>
      <c r="C56" s="98"/>
      <c r="D56" s="98"/>
      <c r="E56" s="98"/>
      <c r="F56" s="98"/>
      <c r="G56" s="98"/>
      <c r="H56" s="26"/>
      <c r="I56" s="26"/>
      <c r="J56" s="26"/>
      <c r="K56" s="26"/>
      <c r="L56" s="26"/>
      <c r="M56" s="1"/>
      <c r="N56" s="1"/>
      <c r="O56" s="1"/>
      <c r="P56" s="1"/>
    </row>
    <row r="57" spans="1:26" ht="14.25" customHeight="1" x14ac:dyDescent="0.2">
      <c r="A57" s="98"/>
      <c r="B57" s="119" t="s">
        <v>34</v>
      </c>
      <c r="C57" s="475"/>
      <c r="D57" s="338"/>
      <c r="E57" s="338"/>
      <c r="F57" s="338"/>
      <c r="G57" s="98"/>
      <c r="H57" s="498"/>
      <c r="I57" s="350"/>
      <c r="J57" s="350"/>
      <c r="K57" s="350"/>
      <c r="L57" s="350"/>
      <c r="M57" s="1"/>
      <c r="N57" s="1"/>
      <c r="O57" s="1"/>
      <c r="P57" s="1"/>
    </row>
    <row r="58" spans="1:26" ht="14.25" customHeight="1" x14ac:dyDescent="0.2">
      <c r="A58" s="98"/>
      <c r="B58" s="119" t="s">
        <v>36</v>
      </c>
      <c r="C58" s="476" t="s">
        <v>60</v>
      </c>
      <c r="D58" s="338"/>
      <c r="E58" s="338"/>
      <c r="F58" s="338"/>
      <c r="G58" s="98"/>
      <c r="H58" s="357"/>
      <c r="I58" s="341"/>
      <c r="J58" s="341"/>
      <c r="K58" s="341"/>
      <c r="L58" s="341"/>
      <c r="M58" s="1"/>
      <c r="N58" s="1"/>
      <c r="O58" s="1"/>
      <c r="P58" s="1"/>
    </row>
    <row r="59" spans="1:26" ht="14.25" customHeight="1" x14ac:dyDescent="0.2">
      <c r="A59" s="98"/>
      <c r="B59" s="119" t="s">
        <v>38</v>
      </c>
      <c r="C59" s="475">
        <v>3103833699</v>
      </c>
      <c r="D59" s="338"/>
      <c r="E59" s="338"/>
      <c r="F59" s="338"/>
      <c r="G59" s="98"/>
      <c r="H59" s="357"/>
      <c r="I59" s="341"/>
      <c r="J59" s="341"/>
      <c r="K59" s="341"/>
      <c r="L59" s="341"/>
      <c r="M59" s="1"/>
      <c r="N59" s="1"/>
      <c r="O59" s="1"/>
      <c r="P59" s="1"/>
    </row>
    <row r="60" spans="1:26" ht="14.25" customHeight="1" x14ac:dyDescent="0.2">
      <c r="A60" s="98"/>
      <c r="B60" s="119"/>
      <c r="C60" s="107"/>
      <c r="D60" s="26"/>
      <c r="E60" s="26"/>
      <c r="F60" s="26"/>
      <c r="G60" s="98"/>
      <c r="H60" s="174"/>
      <c r="I60" s="174"/>
      <c r="J60" s="174"/>
      <c r="K60" s="174"/>
      <c r="L60" s="17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9" customHeight="1" x14ac:dyDescent="0.2">
      <c r="A61" s="98"/>
      <c r="B61" s="499" t="s">
        <v>61</v>
      </c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1"/>
      <c r="N61" s="1"/>
      <c r="O61" s="1"/>
      <c r="P61" s="1"/>
    </row>
    <row r="62" spans="1:26" ht="10.5" customHeight="1" x14ac:dyDescent="0.2">
      <c r="A62" s="98"/>
      <c r="B62" s="357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1"/>
      <c r="N62" s="1"/>
      <c r="O62" s="1"/>
      <c r="P62" s="1"/>
    </row>
    <row r="63" spans="1:26" ht="12" customHeight="1" x14ac:dyDescent="0.2">
      <c r="A63" s="98"/>
      <c r="B63" s="26"/>
      <c r="C63" s="471" t="s">
        <v>62</v>
      </c>
      <c r="D63" s="338"/>
      <c r="E63" s="338"/>
      <c r="F63" s="338"/>
      <c r="G63" s="338"/>
      <c r="H63" s="338"/>
      <c r="I63" s="338"/>
      <c r="J63" s="338"/>
      <c r="K63" s="26"/>
      <c r="L63" s="26"/>
      <c r="M63" s="1"/>
      <c r="N63" s="1"/>
      <c r="O63" s="1"/>
      <c r="P63" s="1"/>
    </row>
    <row r="64" spans="1:26" ht="14.25" customHeight="1" x14ac:dyDescent="0.2">
      <c r="A64" s="98"/>
      <c r="B64" s="26"/>
      <c r="C64" s="471" t="s">
        <v>40</v>
      </c>
      <c r="D64" s="338"/>
      <c r="E64" s="338"/>
      <c r="F64" s="338"/>
      <c r="G64" s="338"/>
      <c r="H64" s="338"/>
      <c r="I64" s="338"/>
      <c r="J64" s="338"/>
      <c r="K64" s="26"/>
      <c r="L64" s="26"/>
      <c r="M64" s="26"/>
      <c r="N64" s="1"/>
      <c r="O64" s="1"/>
      <c r="P64" s="1"/>
    </row>
    <row r="65" spans="1:12" ht="14.25" customHeight="1" x14ac:dyDescent="0.15">
      <c r="A65" s="26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1:12" ht="14.25" customHeight="1" x14ac:dyDescent="0.15">
      <c r="A66" s="1"/>
      <c r="B66" s="1"/>
      <c r="L66" s="1"/>
    </row>
    <row r="67" spans="1:12" ht="14.25" customHeight="1" x14ac:dyDescent="0.15">
      <c r="A67" s="1"/>
      <c r="B67" s="1"/>
      <c r="L67" s="1"/>
    </row>
    <row r="68" spans="1:12" ht="14.25" customHeight="1" x14ac:dyDescent="0.15">
      <c r="A68" s="1"/>
      <c r="B68" s="1"/>
      <c r="L68" s="1"/>
    </row>
    <row r="69" spans="1:12" ht="14.25" customHeight="1" x14ac:dyDescent="0.15">
      <c r="A69" s="1"/>
      <c r="B69" s="1"/>
      <c r="L69" s="1"/>
    </row>
    <row r="70" spans="1:12" ht="14.25" customHeight="1" x14ac:dyDescent="0.15">
      <c r="A70" s="1"/>
      <c r="B70" s="1"/>
      <c r="L70" s="1"/>
    </row>
    <row r="71" spans="1:12" ht="14.25" customHeight="1" x14ac:dyDescent="0.15">
      <c r="A71" s="1"/>
      <c r="B71" s="1"/>
      <c r="L71" s="1"/>
    </row>
    <row r="72" spans="1:12" ht="14.25" customHeight="1" x14ac:dyDescent="0.15">
      <c r="A72" s="1"/>
      <c r="B72" s="1"/>
      <c r="L72" s="1"/>
    </row>
    <row r="73" spans="1:12" ht="14.25" customHeight="1" x14ac:dyDescent="0.15">
      <c r="A73" s="1"/>
      <c r="B73" s="1"/>
      <c r="L73" s="1"/>
    </row>
    <row r="74" spans="1:12" ht="14.25" customHeight="1" x14ac:dyDescent="0.15">
      <c r="A74" s="1"/>
      <c r="B74" s="1"/>
      <c r="L74" s="1"/>
    </row>
    <row r="75" spans="1:12" ht="14.25" customHeight="1" x14ac:dyDescent="0.15">
      <c r="A75" s="1"/>
      <c r="B75" s="1"/>
      <c r="L75" s="1"/>
    </row>
    <row r="76" spans="1:12" ht="14.25" customHeight="1" x14ac:dyDescent="0.15">
      <c r="A76" s="1"/>
      <c r="B76" s="1"/>
      <c r="L76" s="1"/>
    </row>
    <row r="77" spans="1:12" ht="14.25" customHeight="1" x14ac:dyDescent="0.15">
      <c r="A77" s="1"/>
      <c r="B77" s="1"/>
      <c r="L77" s="1"/>
    </row>
    <row r="78" spans="1:12" ht="14.25" customHeight="1" x14ac:dyDescent="0.15">
      <c r="A78" s="1"/>
      <c r="B78" s="1"/>
      <c r="L78" s="1"/>
    </row>
    <row r="79" spans="1:12" ht="14.25" customHeight="1" x14ac:dyDescent="0.15">
      <c r="A79" s="1"/>
      <c r="B79" s="1"/>
      <c r="L79" s="1"/>
    </row>
    <row r="80" spans="1:12" ht="14.25" customHeight="1" x14ac:dyDescent="0.15">
      <c r="A80" s="1"/>
      <c r="B80" s="1"/>
      <c r="L80" s="1"/>
    </row>
    <row r="81" spans="1:12" ht="14.25" customHeight="1" x14ac:dyDescent="0.15">
      <c r="A81" s="1"/>
      <c r="B81" s="1"/>
      <c r="L81" s="1"/>
    </row>
    <row r="82" spans="1:12" ht="14.25" customHeight="1" x14ac:dyDescent="0.15">
      <c r="A82" s="1"/>
      <c r="B82" s="1"/>
      <c r="L82" s="1"/>
    </row>
    <row r="83" spans="1:12" ht="14.25" customHeight="1" x14ac:dyDescent="0.15">
      <c r="A83" s="1"/>
      <c r="B83" s="1"/>
      <c r="L83" s="1"/>
    </row>
    <row r="84" spans="1:12" ht="14.25" customHeight="1" x14ac:dyDescent="0.15">
      <c r="A84" s="1"/>
      <c r="B84" s="1"/>
      <c r="L84" s="1"/>
    </row>
    <row r="85" spans="1:12" ht="14.25" customHeight="1" x14ac:dyDescent="0.15">
      <c r="A85" s="1"/>
      <c r="B85" s="1"/>
      <c r="L85" s="1"/>
    </row>
    <row r="86" spans="1:12" ht="14.25" customHeight="1" x14ac:dyDescent="0.15">
      <c r="A86" s="1"/>
      <c r="B86" s="1"/>
      <c r="L86" s="1"/>
    </row>
    <row r="87" spans="1:12" ht="14.25" customHeight="1" x14ac:dyDescent="0.15">
      <c r="A87" s="1"/>
      <c r="B87" s="1"/>
      <c r="L87" s="1"/>
    </row>
    <row r="88" spans="1:12" ht="14.25" customHeight="1" x14ac:dyDescent="0.15">
      <c r="A88" s="1"/>
      <c r="B88" s="1"/>
      <c r="L88" s="1"/>
    </row>
    <row r="89" spans="1:12" ht="14.25" customHeight="1" x14ac:dyDescent="0.15">
      <c r="A89" s="1"/>
      <c r="B89" s="1"/>
      <c r="L89" s="1"/>
    </row>
    <row r="90" spans="1:12" ht="14.25" customHeight="1" x14ac:dyDescent="0.15">
      <c r="A90" s="1"/>
      <c r="B90" s="1"/>
      <c r="L90" s="1"/>
    </row>
    <row r="91" spans="1:12" ht="14.25" customHeight="1" x14ac:dyDescent="0.15">
      <c r="A91" s="1"/>
      <c r="B91" s="1"/>
      <c r="L91" s="1"/>
    </row>
    <row r="92" spans="1:12" ht="14.25" customHeight="1" x14ac:dyDescent="0.15">
      <c r="A92" s="1"/>
      <c r="B92" s="1"/>
      <c r="L92" s="1"/>
    </row>
    <row r="93" spans="1:12" ht="14.25" customHeight="1" x14ac:dyDescent="0.15">
      <c r="A93" s="1"/>
      <c r="B93" s="1"/>
      <c r="L93" s="1"/>
    </row>
    <row r="94" spans="1:12" ht="14.25" customHeight="1" x14ac:dyDescent="0.15">
      <c r="A94" s="1"/>
      <c r="B94" s="1"/>
      <c r="L94" s="1"/>
    </row>
    <row r="95" spans="1:12" ht="14.25" customHeight="1" x14ac:dyDescent="0.15">
      <c r="A95" s="1"/>
      <c r="B95" s="1"/>
      <c r="L95" s="1"/>
    </row>
    <row r="96" spans="1:12" ht="14.25" customHeight="1" x14ac:dyDescent="0.15">
      <c r="A96" s="1"/>
      <c r="B96" s="1"/>
      <c r="L96" s="1"/>
    </row>
    <row r="97" spans="1:12" ht="14.25" customHeight="1" x14ac:dyDescent="0.15">
      <c r="A97" s="1"/>
      <c r="B97" s="1"/>
      <c r="L97" s="1"/>
    </row>
    <row r="98" spans="1:12" ht="14.25" customHeight="1" x14ac:dyDescent="0.15">
      <c r="A98" s="1"/>
      <c r="B98" s="1"/>
      <c r="L98" s="1"/>
    </row>
    <row r="99" spans="1:12" ht="14.25" customHeight="1" x14ac:dyDescent="0.15">
      <c r="A99" s="1"/>
      <c r="B99" s="1"/>
      <c r="L99" s="1"/>
    </row>
    <row r="100" spans="1:12" ht="14.25" customHeight="1" x14ac:dyDescent="0.15">
      <c r="A100" s="1"/>
      <c r="B100" s="1"/>
      <c r="L100" s="1"/>
    </row>
    <row r="101" spans="1:12" ht="14.25" customHeight="1" x14ac:dyDescent="0.15">
      <c r="A101" s="1"/>
      <c r="B101" s="1"/>
      <c r="L101" s="1"/>
    </row>
    <row r="102" spans="1:12" ht="14.25" customHeight="1" x14ac:dyDescent="0.15">
      <c r="A102" s="1"/>
      <c r="B102" s="1"/>
      <c r="L102" s="1"/>
    </row>
    <row r="103" spans="1:12" ht="14.25" customHeight="1" x14ac:dyDescent="0.15">
      <c r="A103" s="1"/>
      <c r="B103" s="1"/>
      <c r="L103" s="1"/>
    </row>
    <row r="104" spans="1:12" ht="14.25" customHeight="1" x14ac:dyDescent="0.15">
      <c r="A104" s="1"/>
      <c r="B104" s="1"/>
      <c r="L104" s="1"/>
    </row>
    <row r="105" spans="1:12" ht="14.25" customHeight="1" x14ac:dyDescent="0.15">
      <c r="A105" s="1"/>
      <c r="B105" s="1"/>
      <c r="L105" s="1"/>
    </row>
    <row r="106" spans="1:12" ht="14.25" customHeight="1" x14ac:dyDescent="0.15">
      <c r="A106" s="1"/>
      <c r="B106" s="1"/>
      <c r="L106" s="1"/>
    </row>
    <row r="107" spans="1:12" ht="14.25" customHeight="1" x14ac:dyDescent="0.15">
      <c r="A107" s="1"/>
      <c r="B107" s="1"/>
      <c r="L107" s="1"/>
    </row>
    <row r="108" spans="1:12" ht="14.25" customHeight="1" x14ac:dyDescent="0.15">
      <c r="A108" s="1"/>
      <c r="B108" s="1"/>
      <c r="L108" s="1"/>
    </row>
    <row r="109" spans="1:12" ht="14.25" customHeight="1" x14ac:dyDescent="0.15">
      <c r="A109" s="1"/>
      <c r="B109" s="1"/>
      <c r="L109" s="1"/>
    </row>
    <row r="110" spans="1:12" ht="14.25" customHeight="1" x14ac:dyDescent="0.15">
      <c r="A110" s="1"/>
      <c r="B110" s="1"/>
      <c r="L110" s="1"/>
    </row>
    <row r="111" spans="1:12" ht="14.25" customHeight="1" x14ac:dyDescent="0.15">
      <c r="A111" s="1"/>
      <c r="B111" s="1"/>
      <c r="L111" s="1"/>
    </row>
    <row r="112" spans="1:12" ht="14.25" customHeight="1" x14ac:dyDescent="0.15">
      <c r="A112" s="1"/>
      <c r="B112" s="1"/>
      <c r="L112" s="1"/>
    </row>
    <row r="113" spans="1:12" ht="14.25" customHeight="1" x14ac:dyDescent="0.15">
      <c r="A113" s="1"/>
      <c r="B113" s="1"/>
      <c r="L113" s="1"/>
    </row>
    <row r="114" spans="1:12" ht="14.25" customHeight="1" x14ac:dyDescent="0.15">
      <c r="A114" s="1"/>
      <c r="B114" s="1"/>
      <c r="L114" s="1"/>
    </row>
    <row r="115" spans="1:12" ht="14.25" customHeight="1" x14ac:dyDescent="0.15">
      <c r="A115" s="1"/>
      <c r="B115" s="1"/>
      <c r="L115" s="1"/>
    </row>
    <row r="116" spans="1:12" ht="14.25" customHeight="1" x14ac:dyDescent="0.15">
      <c r="A116" s="1"/>
      <c r="B116" s="1"/>
      <c r="L116" s="1"/>
    </row>
    <row r="117" spans="1:12" ht="14.25" customHeight="1" x14ac:dyDescent="0.15">
      <c r="A117" s="1"/>
      <c r="B117" s="1"/>
      <c r="L117" s="1"/>
    </row>
    <row r="118" spans="1:12" ht="14.25" customHeight="1" x14ac:dyDescent="0.15">
      <c r="A118" s="1"/>
      <c r="B118" s="1"/>
      <c r="L118" s="1"/>
    </row>
    <row r="119" spans="1:12" ht="14.25" customHeight="1" x14ac:dyDescent="0.15">
      <c r="A119" s="1"/>
      <c r="B119" s="1"/>
      <c r="L119" s="1"/>
    </row>
    <row r="120" spans="1:12" ht="14.25" customHeight="1" x14ac:dyDescent="0.15">
      <c r="A120" s="1"/>
      <c r="B120" s="1"/>
      <c r="L120" s="1"/>
    </row>
    <row r="121" spans="1:12" ht="14.25" customHeight="1" x14ac:dyDescent="0.15">
      <c r="A121" s="1"/>
      <c r="B121" s="1"/>
      <c r="L121" s="1"/>
    </row>
    <row r="122" spans="1:12" ht="14.25" customHeight="1" x14ac:dyDescent="0.15">
      <c r="A122" s="1"/>
      <c r="B122" s="1"/>
      <c r="L122" s="1"/>
    </row>
    <row r="123" spans="1:12" ht="14.25" customHeight="1" x14ac:dyDescent="0.15">
      <c r="A123" s="1"/>
      <c r="B123" s="1"/>
      <c r="L123" s="1"/>
    </row>
    <row r="124" spans="1:12" ht="14.25" customHeight="1" x14ac:dyDescent="0.15">
      <c r="A124" s="1"/>
      <c r="B124" s="1"/>
      <c r="L124" s="1"/>
    </row>
    <row r="125" spans="1:12" ht="14.25" customHeight="1" x14ac:dyDescent="0.15">
      <c r="A125" s="1"/>
      <c r="B125" s="1"/>
      <c r="L125" s="1"/>
    </row>
    <row r="126" spans="1:12" ht="14.25" customHeight="1" x14ac:dyDescent="0.15">
      <c r="A126" s="1"/>
      <c r="B126" s="1"/>
      <c r="L126" s="1"/>
    </row>
    <row r="127" spans="1:12" ht="14.25" customHeight="1" x14ac:dyDescent="0.15">
      <c r="A127" s="1"/>
      <c r="B127" s="1"/>
      <c r="L127" s="1"/>
    </row>
    <row r="128" spans="1:12" ht="14.25" customHeight="1" x14ac:dyDescent="0.15">
      <c r="A128" s="1"/>
      <c r="B128" s="1"/>
      <c r="L128" s="1"/>
    </row>
    <row r="129" spans="1:12" ht="14.25" customHeight="1" x14ac:dyDescent="0.15">
      <c r="A129" s="1"/>
      <c r="B129" s="1"/>
      <c r="L129" s="1"/>
    </row>
    <row r="130" spans="1:12" ht="14.25" customHeight="1" x14ac:dyDescent="0.15">
      <c r="A130" s="1"/>
      <c r="B130" s="1"/>
      <c r="L130" s="1"/>
    </row>
    <row r="131" spans="1:12" ht="14.25" customHeight="1" x14ac:dyDescent="0.15">
      <c r="A131" s="1"/>
      <c r="B131" s="1"/>
      <c r="L131" s="1"/>
    </row>
    <row r="132" spans="1:12" ht="14.25" customHeight="1" x14ac:dyDescent="0.15">
      <c r="A132" s="1"/>
      <c r="B132" s="1"/>
      <c r="L132" s="1"/>
    </row>
    <row r="133" spans="1:12" ht="14.25" customHeight="1" x14ac:dyDescent="0.15">
      <c r="A133" s="1"/>
      <c r="B133" s="1"/>
      <c r="L133" s="1"/>
    </row>
    <row r="134" spans="1:12" ht="14.25" customHeight="1" x14ac:dyDescent="0.15">
      <c r="A134" s="1"/>
      <c r="B134" s="1"/>
      <c r="L134" s="1"/>
    </row>
    <row r="135" spans="1:12" ht="14.25" customHeight="1" x14ac:dyDescent="0.15">
      <c r="A135" s="1"/>
      <c r="B135" s="1"/>
      <c r="L135" s="1"/>
    </row>
    <row r="136" spans="1:12" ht="14.25" customHeight="1" x14ac:dyDescent="0.15">
      <c r="A136" s="1"/>
      <c r="B136" s="1"/>
      <c r="L136" s="1"/>
    </row>
    <row r="137" spans="1:12" ht="14.25" customHeight="1" x14ac:dyDescent="0.15">
      <c r="A137" s="1"/>
      <c r="B137" s="1"/>
      <c r="L137" s="1"/>
    </row>
    <row r="138" spans="1:12" ht="14.25" customHeight="1" x14ac:dyDescent="0.15">
      <c r="A138" s="1"/>
      <c r="B138" s="1"/>
      <c r="L138" s="1"/>
    </row>
    <row r="139" spans="1:12" ht="14.25" customHeight="1" x14ac:dyDescent="0.15">
      <c r="A139" s="1"/>
      <c r="B139" s="1"/>
      <c r="L139" s="1"/>
    </row>
    <row r="140" spans="1:12" ht="14.25" customHeight="1" x14ac:dyDescent="0.15">
      <c r="A140" s="1"/>
      <c r="B140" s="1"/>
      <c r="L140" s="1"/>
    </row>
    <row r="141" spans="1:12" ht="14.25" customHeight="1" x14ac:dyDescent="0.15">
      <c r="A141" s="1"/>
      <c r="B141" s="1"/>
      <c r="L141" s="1"/>
    </row>
    <row r="142" spans="1:12" ht="14.25" customHeight="1" x14ac:dyDescent="0.15">
      <c r="A142" s="1"/>
      <c r="B142" s="1"/>
      <c r="L142" s="1"/>
    </row>
    <row r="143" spans="1:12" ht="14.25" customHeight="1" x14ac:dyDescent="0.15">
      <c r="A143" s="1"/>
      <c r="B143" s="1"/>
      <c r="L143" s="1"/>
    </row>
    <row r="144" spans="1:12" ht="14.25" customHeight="1" x14ac:dyDescent="0.15">
      <c r="A144" s="1"/>
      <c r="B144" s="1"/>
      <c r="L144" s="1"/>
    </row>
    <row r="145" spans="1:12" ht="14.25" customHeight="1" x14ac:dyDescent="0.15">
      <c r="A145" s="1"/>
      <c r="B145" s="1"/>
      <c r="L145" s="1"/>
    </row>
    <row r="146" spans="1:12" ht="14.25" customHeight="1" x14ac:dyDescent="0.15">
      <c r="A146" s="1"/>
      <c r="B146" s="1"/>
      <c r="L146" s="1"/>
    </row>
    <row r="147" spans="1:12" ht="14.25" customHeight="1" x14ac:dyDescent="0.15">
      <c r="A147" s="1"/>
      <c r="B147" s="1"/>
      <c r="L147" s="1"/>
    </row>
    <row r="148" spans="1:12" ht="14.25" customHeight="1" x14ac:dyDescent="0.15">
      <c r="A148" s="1"/>
      <c r="B148" s="1"/>
      <c r="L148" s="1"/>
    </row>
    <row r="149" spans="1:12" ht="14.25" customHeight="1" x14ac:dyDescent="0.15">
      <c r="A149" s="1"/>
      <c r="B149" s="1"/>
      <c r="L149" s="1"/>
    </row>
    <row r="150" spans="1:12" ht="14.25" customHeight="1" x14ac:dyDescent="0.15">
      <c r="A150" s="1"/>
      <c r="B150" s="1"/>
      <c r="L150" s="1"/>
    </row>
    <row r="151" spans="1:12" ht="14.25" customHeight="1" x14ac:dyDescent="0.15">
      <c r="A151" s="1"/>
      <c r="B151" s="1"/>
      <c r="L151" s="1"/>
    </row>
    <row r="152" spans="1:12" ht="14.25" customHeight="1" x14ac:dyDescent="0.15">
      <c r="A152" s="1"/>
      <c r="B152" s="1"/>
      <c r="L152" s="1"/>
    </row>
    <row r="153" spans="1:12" ht="14.25" customHeight="1" x14ac:dyDescent="0.15">
      <c r="A153" s="1"/>
      <c r="B153" s="1"/>
      <c r="L153" s="1"/>
    </row>
    <row r="154" spans="1:12" ht="14.25" customHeight="1" x14ac:dyDescent="0.15">
      <c r="A154" s="1"/>
      <c r="B154" s="1"/>
      <c r="L154" s="1"/>
    </row>
    <row r="155" spans="1:12" ht="14.25" customHeight="1" x14ac:dyDescent="0.15">
      <c r="A155" s="1"/>
      <c r="B155" s="1"/>
      <c r="L155" s="1"/>
    </row>
    <row r="156" spans="1:12" ht="14.25" customHeight="1" x14ac:dyDescent="0.15">
      <c r="A156" s="1"/>
      <c r="B156" s="1"/>
      <c r="L156" s="1"/>
    </row>
    <row r="157" spans="1:12" ht="14.25" customHeight="1" x14ac:dyDescent="0.15">
      <c r="A157" s="1"/>
      <c r="B157" s="1"/>
      <c r="L157" s="1"/>
    </row>
    <row r="158" spans="1:12" ht="14.25" customHeight="1" x14ac:dyDescent="0.15">
      <c r="A158" s="1"/>
      <c r="B158" s="1"/>
      <c r="L158" s="1"/>
    </row>
    <row r="159" spans="1:12" ht="14.25" customHeight="1" x14ac:dyDescent="0.15">
      <c r="A159" s="1"/>
      <c r="B159" s="1"/>
      <c r="L159" s="1"/>
    </row>
    <row r="160" spans="1:12" ht="14.25" customHeight="1" x14ac:dyDescent="0.15">
      <c r="A160" s="1"/>
      <c r="B160" s="1"/>
      <c r="L160" s="1"/>
    </row>
    <row r="161" spans="1:12" ht="14.25" customHeight="1" x14ac:dyDescent="0.15">
      <c r="A161" s="1"/>
      <c r="B161" s="1"/>
      <c r="L161" s="1"/>
    </row>
    <row r="162" spans="1:12" ht="14.25" customHeight="1" x14ac:dyDescent="0.15">
      <c r="A162" s="1"/>
      <c r="B162" s="1"/>
      <c r="L162" s="1"/>
    </row>
    <row r="163" spans="1:12" ht="14.25" customHeight="1" x14ac:dyDescent="0.15">
      <c r="A163" s="1"/>
      <c r="B163" s="1"/>
      <c r="L163" s="1"/>
    </row>
    <row r="164" spans="1:12" ht="14.25" customHeight="1" x14ac:dyDescent="0.15">
      <c r="A164" s="1"/>
      <c r="B164" s="1"/>
      <c r="L164" s="1"/>
    </row>
    <row r="165" spans="1:12" ht="14.25" customHeight="1" x14ac:dyDescent="0.15">
      <c r="A165" s="1"/>
      <c r="B165" s="1"/>
      <c r="L165" s="1"/>
    </row>
    <row r="166" spans="1:12" ht="14.25" customHeight="1" x14ac:dyDescent="0.15">
      <c r="A166" s="1"/>
      <c r="B166" s="1"/>
      <c r="L166" s="1"/>
    </row>
    <row r="167" spans="1:12" ht="14.25" customHeight="1" x14ac:dyDescent="0.15">
      <c r="A167" s="1"/>
      <c r="B167" s="1"/>
      <c r="L167" s="1"/>
    </row>
    <row r="168" spans="1:12" ht="14.25" customHeight="1" x14ac:dyDescent="0.15">
      <c r="A168" s="1"/>
      <c r="B168" s="1"/>
      <c r="L168" s="1"/>
    </row>
    <row r="169" spans="1:12" ht="14.25" customHeight="1" x14ac:dyDescent="0.15">
      <c r="A169" s="1"/>
      <c r="B169" s="1"/>
      <c r="L169" s="1"/>
    </row>
    <row r="170" spans="1:12" ht="14.25" customHeight="1" x14ac:dyDescent="0.15">
      <c r="A170" s="1"/>
      <c r="B170" s="1"/>
      <c r="L170" s="1"/>
    </row>
    <row r="171" spans="1:12" ht="14.25" customHeight="1" x14ac:dyDescent="0.15">
      <c r="A171" s="1"/>
      <c r="B171" s="1"/>
      <c r="L171" s="1"/>
    </row>
    <row r="172" spans="1:12" ht="14.25" customHeight="1" x14ac:dyDescent="0.15">
      <c r="A172" s="1"/>
      <c r="B172" s="1"/>
      <c r="L172" s="1"/>
    </row>
    <row r="173" spans="1:12" ht="14.25" customHeight="1" x14ac:dyDescent="0.15">
      <c r="A173" s="1"/>
      <c r="B173" s="1"/>
      <c r="L173" s="1"/>
    </row>
    <row r="174" spans="1:12" ht="14.25" customHeight="1" x14ac:dyDescent="0.15">
      <c r="A174" s="1"/>
      <c r="B174" s="1"/>
      <c r="L174" s="1"/>
    </row>
    <row r="175" spans="1:12" ht="14.25" customHeight="1" x14ac:dyDescent="0.15">
      <c r="A175" s="1"/>
      <c r="B175" s="1"/>
      <c r="L175" s="1"/>
    </row>
    <row r="176" spans="1:12" ht="14.25" customHeight="1" x14ac:dyDescent="0.15">
      <c r="A176" s="1"/>
      <c r="B176" s="1"/>
      <c r="L176" s="1"/>
    </row>
    <row r="177" spans="1:12" ht="14.25" customHeight="1" x14ac:dyDescent="0.15">
      <c r="A177" s="1"/>
      <c r="B177" s="1"/>
      <c r="L177" s="1"/>
    </row>
    <row r="178" spans="1:12" ht="14.25" customHeight="1" x14ac:dyDescent="0.15">
      <c r="A178" s="1"/>
      <c r="B178" s="1"/>
      <c r="L178" s="1"/>
    </row>
    <row r="179" spans="1:12" ht="14.25" customHeight="1" x14ac:dyDescent="0.15">
      <c r="A179" s="1"/>
      <c r="B179" s="1"/>
      <c r="L179" s="1"/>
    </row>
    <row r="180" spans="1:12" ht="14.25" customHeight="1" x14ac:dyDescent="0.15">
      <c r="A180" s="1"/>
      <c r="B180" s="1"/>
      <c r="L180" s="1"/>
    </row>
    <row r="181" spans="1:12" ht="14.25" customHeight="1" x14ac:dyDescent="0.15">
      <c r="A181" s="1"/>
      <c r="B181" s="1"/>
      <c r="L181" s="1"/>
    </row>
    <row r="182" spans="1:12" ht="14.25" customHeight="1" x14ac:dyDescent="0.15">
      <c r="A182" s="1"/>
      <c r="B182" s="1"/>
      <c r="L182" s="1"/>
    </row>
    <row r="183" spans="1:12" ht="14.25" customHeight="1" x14ac:dyDescent="0.15">
      <c r="A183" s="1"/>
      <c r="B183" s="1"/>
      <c r="L183" s="1"/>
    </row>
    <row r="184" spans="1:12" ht="14.25" customHeight="1" x14ac:dyDescent="0.15">
      <c r="A184" s="1"/>
      <c r="B184" s="1"/>
      <c r="L184" s="1"/>
    </row>
    <row r="185" spans="1:12" ht="14.25" customHeight="1" x14ac:dyDescent="0.15">
      <c r="A185" s="1"/>
      <c r="B185" s="1"/>
      <c r="L185" s="1"/>
    </row>
    <row r="186" spans="1:12" ht="14.25" customHeight="1" x14ac:dyDescent="0.15">
      <c r="A186" s="1"/>
      <c r="B186" s="1"/>
      <c r="L186" s="1"/>
    </row>
    <row r="187" spans="1:12" ht="14.25" customHeight="1" x14ac:dyDescent="0.15">
      <c r="A187" s="1"/>
      <c r="B187" s="1"/>
      <c r="L187" s="1"/>
    </row>
    <row r="188" spans="1:12" ht="14.25" customHeight="1" x14ac:dyDescent="0.15">
      <c r="A188" s="1"/>
      <c r="B188" s="1"/>
      <c r="L188" s="1"/>
    </row>
    <row r="189" spans="1:12" ht="14.25" customHeight="1" x14ac:dyDescent="0.15">
      <c r="A189" s="1"/>
      <c r="B189" s="1"/>
      <c r="L189" s="1"/>
    </row>
    <row r="190" spans="1:12" ht="14.25" customHeight="1" x14ac:dyDescent="0.15">
      <c r="A190" s="1"/>
      <c r="B190" s="1"/>
      <c r="L190" s="1"/>
    </row>
    <row r="191" spans="1:12" ht="14.25" customHeight="1" x14ac:dyDescent="0.15">
      <c r="A191" s="1"/>
      <c r="B191" s="1"/>
      <c r="L191" s="1"/>
    </row>
    <row r="192" spans="1:12" ht="14.25" customHeight="1" x14ac:dyDescent="0.15">
      <c r="A192" s="1"/>
      <c r="B192" s="1"/>
      <c r="L192" s="1"/>
    </row>
    <row r="193" spans="1:12" ht="14.25" customHeight="1" x14ac:dyDescent="0.15">
      <c r="A193" s="1"/>
      <c r="B193" s="1"/>
      <c r="L193" s="1"/>
    </row>
    <row r="194" spans="1:12" ht="14.25" customHeight="1" x14ac:dyDescent="0.15">
      <c r="A194" s="1"/>
      <c r="B194" s="1"/>
      <c r="L194" s="1"/>
    </row>
    <row r="195" spans="1:12" ht="14.25" customHeight="1" x14ac:dyDescent="0.15">
      <c r="A195" s="1"/>
      <c r="B195" s="1"/>
      <c r="L195" s="1"/>
    </row>
    <row r="196" spans="1:12" ht="14.25" customHeight="1" x14ac:dyDescent="0.15">
      <c r="A196" s="1"/>
      <c r="B196" s="1"/>
      <c r="L196" s="1"/>
    </row>
    <row r="197" spans="1:12" ht="14.25" customHeight="1" x14ac:dyDescent="0.15">
      <c r="A197" s="1"/>
      <c r="B197" s="1"/>
      <c r="L197" s="1"/>
    </row>
    <row r="198" spans="1:12" ht="14.25" customHeight="1" x14ac:dyDescent="0.15">
      <c r="A198" s="1"/>
      <c r="B198" s="1"/>
      <c r="L198" s="1"/>
    </row>
    <row r="199" spans="1:12" ht="14.25" customHeight="1" x14ac:dyDescent="0.15">
      <c r="A199" s="1"/>
      <c r="B199" s="1"/>
      <c r="L199" s="1"/>
    </row>
    <row r="200" spans="1:12" ht="14.25" customHeight="1" x14ac:dyDescent="0.15">
      <c r="A200" s="1"/>
      <c r="B200" s="1"/>
      <c r="L200" s="1"/>
    </row>
    <row r="201" spans="1:12" ht="14.25" customHeight="1" x14ac:dyDescent="0.15">
      <c r="A201" s="1"/>
      <c r="B201" s="1"/>
      <c r="L201" s="1"/>
    </row>
    <row r="202" spans="1:12" ht="14.25" customHeight="1" x14ac:dyDescent="0.15">
      <c r="A202" s="1"/>
      <c r="B202" s="1"/>
      <c r="L202" s="1"/>
    </row>
    <row r="203" spans="1:12" ht="14.25" customHeight="1" x14ac:dyDescent="0.15">
      <c r="A203" s="1"/>
      <c r="B203" s="1"/>
      <c r="L203" s="1"/>
    </row>
    <row r="204" spans="1:12" ht="14.25" customHeight="1" x14ac:dyDescent="0.15">
      <c r="A204" s="1"/>
      <c r="B204" s="1"/>
      <c r="L204" s="1"/>
    </row>
    <row r="205" spans="1:12" ht="14.25" customHeight="1" x14ac:dyDescent="0.15">
      <c r="A205" s="1"/>
      <c r="B205" s="1"/>
      <c r="L205" s="1"/>
    </row>
    <row r="206" spans="1:12" ht="14.25" customHeight="1" x14ac:dyDescent="0.15">
      <c r="A206" s="1"/>
      <c r="B206" s="1"/>
      <c r="L206" s="1"/>
    </row>
    <row r="207" spans="1:12" ht="14.25" customHeight="1" x14ac:dyDescent="0.15">
      <c r="A207" s="1"/>
      <c r="B207" s="1"/>
      <c r="L207" s="1"/>
    </row>
    <row r="208" spans="1:12" ht="14.25" customHeight="1" x14ac:dyDescent="0.15">
      <c r="A208" s="1"/>
      <c r="B208" s="1"/>
      <c r="L208" s="1"/>
    </row>
    <row r="209" spans="1:12" ht="14.25" customHeight="1" x14ac:dyDescent="0.15">
      <c r="A209" s="1"/>
      <c r="B209" s="1"/>
      <c r="L209" s="1"/>
    </row>
    <row r="210" spans="1:12" ht="14.25" customHeight="1" x14ac:dyDescent="0.15">
      <c r="A210" s="1"/>
      <c r="B210" s="1"/>
      <c r="L210" s="1"/>
    </row>
    <row r="211" spans="1:12" ht="14.25" customHeight="1" x14ac:dyDescent="0.15">
      <c r="A211" s="1"/>
      <c r="B211" s="1"/>
      <c r="L211" s="1"/>
    </row>
    <row r="212" spans="1:12" ht="14.25" customHeight="1" x14ac:dyDescent="0.15">
      <c r="A212" s="1"/>
      <c r="B212" s="1"/>
      <c r="L212" s="1"/>
    </row>
    <row r="213" spans="1:12" ht="14.25" customHeight="1" x14ac:dyDescent="0.15">
      <c r="A213" s="1"/>
      <c r="B213" s="1"/>
      <c r="L213" s="1"/>
    </row>
    <row r="214" spans="1:12" ht="14.25" customHeight="1" x14ac:dyDescent="0.15">
      <c r="A214" s="1"/>
      <c r="B214" s="1"/>
      <c r="L214" s="1"/>
    </row>
    <row r="215" spans="1:12" ht="14.25" customHeight="1" x14ac:dyDescent="0.15">
      <c r="A215" s="1"/>
      <c r="B215" s="1"/>
      <c r="L215" s="1"/>
    </row>
    <row r="216" spans="1:12" ht="14.25" customHeight="1" x14ac:dyDescent="0.15">
      <c r="A216" s="1"/>
      <c r="B216" s="1"/>
      <c r="L216" s="1"/>
    </row>
    <row r="217" spans="1:12" ht="14.25" customHeight="1" x14ac:dyDescent="0.15">
      <c r="A217" s="1"/>
      <c r="B217" s="1"/>
      <c r="L217" s="1"/>
    </row>
    <row r="218" spans="1:12" ht="14.25" customHeight="1" x14ac:dyDescent="0.15">
      <c r="A218" s="1"/>
      <c r="B218" s="1"/>
      <c r="L218" s="1"/>
    </row>
    <row r="219" spans="1:12" ht="14.25" customHeight="1" x14ac:dyDescent="0.15">
      <c r="A219" s="1"/>
      <c r="B219" s="1"/>
      <c r="L219" s="1"/>
    </row>
    <row r="220" spans="1:12" ht="14.25" customHeight="1" x14ac:dyDescent="0.15">
      <c r="A220" s="1"/>
      <c r="B220" s="1"/>
      <c r="L220" s="1"/>
    </row>
    <row r="221" spans="1:12" ht="14.25" customHeight="1" x14ac:dyDescent="0.15">
      <c r="A221" s="1"/>
      <c r="B221" s="1"/>
      <c r="L221" s="1"/>
    </row>
    <row r="222" spans="1:12" ht="14.25" customHeight="1" x14ac:dyDescent="0.15">
      <c r="A222" s="1"/>
      <c r="B222" s="1"/>
      <c r="L222" s="1"/>
    </row>
    <row r="223" spans="1:12" ht="14.25" customHeight="1" x14ac:dyDescent="0.15">
      <c r="A223" s="1"/>
      <c r="B223" s="1"/>
      <c r="L223" s="1"/>
    </row>
    <row r="224" spans="1:12" ht="14.25" customHeight="1" x14ac:dyDescent="0.15">
      <c r="A224" s="1"/>
      <c r="B224" s="1"/>
      <c r="L224" s="1"/>
    </row>
    <row r="225" spans="1:12" ht="14.25" customHeight="1" x14ac:dyDescent="0.15">
      <c r="A225" s="1"/>
      <c r="B225" s="1"/>
      <c r="L225" s="1"/>
    </row>
    <row r="226" spans="1:12" ht="14.25" customHeight="1" x14ac:dyDescent="0.15">
      <c r="A226" s="1"/>
      <c r="B226" s="1"/>
      <c r="L226" s="1"/>
    </row>
    <row r="227" spans="1:12" ht="14.25" customHeight="1" x14ac:dyDescent="0.15">
      <c r="A227" s="1"/>
      <c r="B227" s="1"/>
      <c r="L227" s="1"/>
    </row>
    <row r="228" spans="1:12" ht="14.25" customHeight="1" x14ac:dyDescent="0.15">
      <c r="A228" s="1"/>
      <c r="B228" s="1"/>
      <c r="L228" s="1"/>
    </row>
    <row r="229" spans="1:12" ht="14.25" customHeight="1" x14ac:dyDescent="0.15">
      <c r="A229" s="1"/>
      <c r="B229" s="1"/>
      <c r="L229" s="1"/>
    </row>
    <row r="230" spans="1:12" ht="14.25" customHeight="1" x14ac:dyDescent="0.15">
      <c r="A230" s="1"/>
      <c r="B230" s="1"/>
      <c r="L230" s="1"/>
    </row>
    <row r="231" spans="1:12" ht="14.25" customHeight="1" x14ac:dyDescent="0.15">
      <c r="A231" s="1"/>
      <c r="B231" s="1"/>
      <c r="L231" s="1"/>
    </row>
    <row r="232" spans="1:12" ht="14.25" customHeight="1" x14ac:dyDescent="0.15">
      <c r="A232" s="1"/>
      <c r="B232" s="1"/>
      <c r="L232" s="1"/>
    </row>
    <row r="233" spans="1:12" ht="14.25" customHeight="1" x14ac:dyDescent="0.15">
      <c r="A233" s="1"/>
      <c r="B233" s="1"/>
      <c r="L233" s="1"/>
    </row>
    <row r="234" spans="1:12" ht="14.25" customHeight="1" x14ac:dyDescent="0.15">
      <c r="A234" s="1"/>
      <c r="B234" s="1"/>
      <c r="L234" s="1"/>
    </row>
    <row r="235" spans="1:12" ht="14.25" customHeight="1" x14ac:dyDescent="0.15">
      <c r="A235" s="1"/>
      <c r="B235" s="1"/>
      <c r="L235" s="1"/>
    </row>
    <row r="236" spans="1:12" ht="14.25" customHeight="1" x14ac:dyDescent="0.15">
      <c r="A236" s="1"/>
      <c r="B236" s="1"/>
      <c r="L236" s="1"/>
    </row>
    <row r="237" spans="1:12" ht="14.25" customHeight="1" x14ac:dyDescent="0.15">
      <c r="A237" s="1"/>
      <c r="B237" s="1"/>
      <c r="L237" s="1"/>
    </row>
    <row r="238" spans="1:12" ht="14.25" customHeight="1" x14ac:dyDescent="0.15">
      <c r="A238" s="1"/>
      <c r="B238" s="1"/>
      <c r="L238" s="1"/>
    </row>
    <row r="239" spans="1:12" ht="14.25" customHeight="1" x14ac:dyDescent="0.15">
      <c r="A239" s="1"/>
      <c r="B239" s="1"/>
      <c r="L239" s="1"/>
    </row>
    <row r="240" spans="1:12" ht="14.25" customHeight="1" x14ac:dyDescent="0.15">
      <c r="A240" s="1"/>
      <c r="B240" s="1"/>
      <c r="L240" s="1"/>
    </row>
    <row r="241" spans="1:12" ht="14.25" customHeight="1" x14ac:dyDescent="0.15">
      <c r="A241" s="1"/>
      <c r="B241" s="1"/>
      <c r="L241" s="1"/>
    </row>
    <row r="242" spans="1:12" ht="14.25" customHeight="1" x14ac:dyDescent="0.15">
      <c r="A242" s="1"/>
      <c r="B242" s="1"/>
      <c r="L242" s="1"/>
    </row>
    <row r="243" spans="1:12" ht="14.25" customHeight="1" x14ac:dyDescent="0.15">
      <c r="A243" s="1"/>
      <c r="B243" s="1"/>
      <c r="L243" s="1"/>
    </row>
    <row r="244" spans="1:12" ht="14.25" customHeight="1" x14ac:dyDescent="0.15">
      <c r="A244" s="1"/>
      <c r="B244" s="1"/>
      <c r="L244" s="1"/>
    </row>
    <row r="245" spans="1:12" ht="14.25" customHeight="1" x14ac:dyDescent="0.15">
      <c r="A245" s="1"/>
      <c r="B245" s="1"/>
      <c r="L245" s="1"/>
    </row>
    <row r="246" spans="1:12" ht="14.25" customHeight="1" x14ac:dyDescent="0.15">
      <c r="A246" s="1"/>
      <c r="B246" s="1"/>
      <c r="L246" s="1"/>
    </row>
    <row r="247" spans="1:12" ht="14.25" customHeight="1" x14ac:dyDescent="0.15">
      <c r="A247" s="1"/>
      <c r="B247" s="1"/>
      <c r="L247" s="1"/>
    </row>
    <row r="248" spans="1:12" ht="14.25" customHeight="1" x14ac:dyDescent="0.15">
      <c r="A248" s="1"/>
      <c r="B248" s="1"/>
      <c r="L248" s="1"/>
    </row>
    <row r="249" spans="1:12" ht="14.25" customHeight="1" x14ac:dyDescent="0.15">
      <c r="A249" s="1"/>
      <c r="B249" s="1"/>
      <c r="L249" s="1"/>
    </row>
    <row r="250" spans="1:12" ht="14.25" customHeight="1" x14ac:dyDescent="0.15">
      <c r="A250" s="1"/>
      <c r="B250" s="1"/>
      <c r="L250" s="1"/>
    </row>
    <row r="251" spans="1:12" ht="14.25" customHeight="1" x14ac:dyDescent="0.15">
      <c r="A251" s="1"/>
      <c r="B251" s="1"/>
      <c r="L251" s="1"/>
    </row>
    <row r="252" spans="1:12" ht="14.25" customHeight="1" x14ac:dyDescent="0.15">
      <c r="A252" s="1"/>
      <c r="B252" s="1"/>
      <c r="L252" s="1"/>
    </row>
    <row r="253" spans="1:12" ht="14.25" customHeight="1" x14ac:dyDescent="0.15">
      <c r="A253" s="1"/>
      <c r="B253" s="1"/>
      <c r="L253" s="1"/>
    </row>
    <row r="254" spans="1:12" ht="14.25" customHeight="1" x14ac:dyDescent="0.15">
      <c r="A254" s="1"/>
      <c r="B254" s="1"/>
      <c r="L254" s="1"/>
    </row>
    <row r="255" spans="1:12" ht="14.25" customHeight="1" x14ac:dyDescent="0.15">
      <c r="A255" s="1"/>
      <c r="B255" s="1"/>
      <c r="L255" s="1"/>
    </row>
    <row r="256" spans="1:12" ht="14.25" customHeight="1" x14ac:dyDescent="0.15">
      <c r="A256" s="1"/>
      <c r="B256" s="1"/>
      <c r="L256" s="1"/>
    </row>
    <row r="257" spans="1:12" ht="14.25" customHeight="1" x14ac:dyDescent="0.15">
      <c r="A257" s="1"/>
      <c r="B257" s="1"/>
      <c r="L257" s="1"/>
    </row>
    <row r="258" spans="1:12" ht="14.25" customHeight="1" x14ac:dyDescent="0.15">
      <c r="A258" s="1"/>
      <c r="B258" s="1"/>
      <c r="L258" s="1"/>
    </row>
    <row r="259" spans="1:12" ht="14.25" customHeight="1" x14ac:dyDescent="0.15">
      <c r="A259" s="1"/>
      <c r="B259" s="1"/>
      <c r="L259" s="1"/>
    </row>
    <row r="260" spans="1:12" ht="14.25" customHeight="1" x14ac:dyDescent="0.15">
      <c r="A260" s="1"/>
      <c r="B260" s="1"/>
      <c r="L260" s="1"/>
    </row>
    <row r="261" spans="1:12" ht="14.25" customHeight="1" x14ac:dyDescent="0.15">
      <c r="A261" s="1"/>
      <c r="B261" s="1"/>
      <c r="L261" s="1"/>
    </row>
    <row r="262" spans="1:12" ht="14.25" customHeight="1" x14ac:dyDescent="0.15">
      <c r="A262" s="1"/>
      <c r="B262" s="1"/>
      <c r="L262" s="1"/>
    </row>
    <row r="263" spans="1:12" ht="14.25" customHeight="1" x14ac:dyDescent="0.15">
      <c r="A263" s="1"/>
      <c r="B263" s="1"/>
      <c r="L263" s="1"/>
    </row>
    <row r="264" spans="1:12" ht="14.25" customHeight="1" x14ac:dyDescent="0.15">
      <c r="A264" s="1"/>
      <c r="B264" s="1"/>
      <c r="L264" s="1"/>
    </row>
    <row r="265" spans="1:12" ht="14.25" customHeight="1" x14ac:dyDescent="0.15">
      <c r="A265" s="1"/>
      <c r="B265" s="1"/>
      <c r="L265" s="1"/>
    </row>
    <row r="266" spans="1:12" ht="14.25" customHeight="1" x14ac:dyDescent="0.15">
      <c r="A266" s="1"/>
      <c r="B266" s="1"/>
      <c r="L266" s="1"/>
    </row>
    <row r="267" spans="1:12" ht="14.25" customHeight="1" x14ac:dyDescent="0.15">
      <c r="A267" s="1"/>
      <c r="B267" s="1"/>
      <c r="L267" s="1"/>
    </row>
    <row r="268" spans="1:12" ht="14.25" customHeight="1" x14ac:dyDescent="0.15">
      <c r="A268" s="1"/>
      <c r="B268" s="1"/>
      <c r="L268" s="1"/>
    </row>
    <row r="269" spans="1:12" ht="14.25" customHeight="1" x14ac:dyDescent="0.15">
      <c r="A269" s="1"/>
      <c r="B269" s="1"/>
      <c r="L269" s="1"/>
    </row>
    <row r="270" spans="1:12" ht="14.25" customHeight="1" x14ac:dyDescent="0.15">
      <c r="A270" s="1"/>
      <c r="B270" s="1"/>
      <c r="L270" s="1"/>
    </row>
    <row r="271" spans="1:12" ht="14.25" customHeight="1" x14ac:dyDescent="0.15">
      <c r="A271" s="1"/>
      <c r="B271" s="1"/>
      <c r="L271" s="1"/>
    </row>
    <row r="272" spans="1:12" ht="14.25" customHeight="1" x14ac:dyDescent="0.15">
      <c r="A272" s="1"/>
      <c r="B272" s="1"/>
      <c r="L272" s="1"/>
    </row>
    <row r="273" spans="1:12" ht="14.25" customHeight="1" x14ac:dyDescent="0.15">
      <c r="A273" s="1"/>
      <c r="B273" s="1"/>
      <c r="L273" s="1"/>
    </row>
    <row r="274" spans="1:12" ht="14.25" customHeight="1" x14ac:dyDescent="0.15">
      <c r="A274" s="1"/>
      <c r="B274" s="1"/>
      <c r="L274" s="1"/>
    </row>
    <row r="275" spans="1:12" ht="14.25" customHeight="1" x14ac:dyDescent="0.15">
      <c r="A275" s="1"/>
      <c r="B275" s="1"/>
      <c r="L275" s="1"/>
    </row>
    <row r="276" spans="1:12" ht="14.25" customHeight="1" x14ac:dyDescent="0.15">
      <c r="A276" s="1"/>
      <c r="B276" s="1"/>
      <c r="L276" s="1"/>
    </row>
    <row r="277" spans="1:12" ht="14.25" customHeight="1" x14ac:dyDescent="0.15">
      <c r="A277" s="1"/>
      <c r="B277" s="1"/>
      <c r="L277" s="1"/>
    </row>
    <row r="278" spans="1:12" ht="14.25" customHeight="1" x14ac:dyDescent="0.15">
      <c r="A278" s="1"/>
      <c r="B278" s="1"/>
      <c r="L278" s="1"/>
    </row>
    <row r="279" spans="1:12" ht="14.25" customHeight="1" x14ac:dyDescent="0.15">
      <c r="A279" s="1"/>
      <c r="B279" s="1"/>
      <c r="L279" s="1"/>
    </row>
    <row r="280" spans="1:12" ht="14.25" customHeight="1" x14ac:dyDescent="0.15">
      <c r="A280" s="1"/>
      <c r="B280" s="1"/>
      <c r="L280" s="1"/>
    </row>
    <row r="281" spans="1:12" ht="14.25" customHeight="1" x14ac:dyDescent="0.15">
      <c r="A281" s="1"/>
      <c r="B281" s="1"/>
      <c r="L281" s="1"/>
    </row>
    <row r="282" spans="1:12" ht="14.25" customHeight="1" x14ac:dyDescent="0.15">
      <c r="A282" s="1"/>
      <c r="B282" s="1"/>
      <c r="L282" s="1"/>
    </row>
    <row r="283" spans="1:12" ht="14.25" customHeight="1" x14ac:dyDescent="0.15">
      <c r="A283" s="1"/>
      <c r="B283" s="1"/>
      <c r="L283" s="1"/>
    </row>
    <row r="284" spans="1:12" ht="14.25" customHeight="1" x14ac:dyDescent="0.15">
      <c r="A284" s="1"/>
      <c r="B284" s="1"/>
      <c r="L284" s="1"/>
    </row>
    <row r="285" spans="1:12" ht="14.25" customHeight="1" x14ac:dyDescent="0.15">
      <c r="A285" s="1"/>
      <c r="B285" s="1"/>
      <c r="L285" s="1"/>
    </row>
    <row r="286" spans="1:12" ht="14.25" customHeight="1" x14ac:dyDescent="0.15">
      <c r="A286" s="1"/>
      <c r="B286" s="1"/>
      <c r="L286" s="1"/>
    </row>
    <row r="287" spans="1:12" ht="14.25" customHeight="1" x14ac:dyDescent="0.15">
      <c r="A287" s="1"/>
      <c r="B287" s="1"/>
      <c r="L287" s="1"/>
    </row>
    <row r="288" spans="1:12" ht="14.25" customHeight="1" x14ac:dyDescent="0.15">
      <c r="A288" s="1"/>
      <c r="B288" s="1"/>
      <c r="L288" s="1"/>
    </row>
    <row r="289" spans="1:12" ht="14.25" customHeight="1" x14ac:dyDescent="0.15">
      <c r="A289" s="1"/>
      <c r="B289" s="1"/>
      <c r="L289" s="1"/>
    </row>
    <row r="290" spans="1:12" ht="14.25" customHeight="1" x14ac:dyDescent="0.15">
      <c r="A290" s="1"/>
      <c r="B290" s="1"/>
      <c r="L290" s="1"/>
    </row>
    <row r="291" spans="1:12" ht="14.25" customHeight="1" x14ac:dyDescent="0.15">
      <c r="A291" s="1"/>
      <c r="B291" s="1"/>
      <c r="L291" s="1"/>
    </row>
    <row r="292" spans="1:12" ht="14.25" customHeight="1" x14ac:dyDescent="0.15">
      <c r="A292" s="1"/>
      <c r="B292" s="1"/>
      <c r="L292" s="1"/>
    </row>
    <row r="293" spans="1:12" ht="14.25" customHeight="1" x14ac:dyDescent="0.15">
      <c r="A293" s="1"/>
      <c r="B293" s="1"/>
      <c r="L293" s="1"/>
    </row>
    <row r="294" spans="1:12" ht="14.25" customHeight="1" x14ac:dyDescent="0.15">
      <c r="A294" s="1"/>
      <c r="B294" s="1"/>
      <c r="L294" s="1"/>
    </row>
    <row r="295" spans="1:12" ht="14.25" customHeight="1" x14ac:dyDescent="0.15">
      <c r="A295" s="1"/>
      <c r="B295" s="1"/>
      <c r="L295" s="1"/>
    </row>
    <row r="296" spans="1:12" ht="14.25" customHeight="1" x14ac:dyDescent="0.15">
      <c r="A296" s="1"/>
      <c r="B296" s="1"/>
      <c r="L296" s="1"/>
    </row>
    <row r="297" spans="1:12" ht="14.25" customHeight="1" x14ac:dyDescent="0.15">
      <c r="A297" s="1"/>
      <c r="B297" s="1"/>
      <c r="L297" s="1"/>
    </row>
    <row r="298" spans="1:12" ht="14.25" customHeight="1" x14ac:dyDescent="0.15">
      <c r="A298" s="1"/>
      <c r="B298" s="1"/>
      <c r="L298" s="1"/>
    </row>
    <row r="299" spans="1:12" ht="14.25" customHeight="1" x14ac:dyDescent="0.15">
      <c r="A299" s="1"/>
      <c r="B299" s="1"/>
      <c r="L299" s="1"/>
    </row>
    <row r="300" spans="1:12" ht="14.25" customHeight="1" x14ac:dyDescent="0.15">
      <c r="A300" s="1"/>
      <c r="B300" s="1"/>
      <c r="L300" s="1"/>
    </row>
    <row r="301" spans="1:12" ht="14.25" customHeight="1" x14ac:dyDescent="0.15">
      <c r="A301" s="1"/>
      <c r="B301" s="1"/>
      <c r="L301" s="1"/>
    </row>
    <row r="302" spans="1:12" ht="14.25" customHeight="1" x14ac:dyDescent="0.15">
      <c r="A302" s="1"/>
      <c r="B302" s="1"/>
      <c r="L302" s="1"/>
    </row>
    <row r="303" spans="1:12" ht="14.25" customHeight="1" x14ac:dyDescent="0.15">
      <c r="A303" s="1"/>
      <c r="B303" s="1"/>
      <c r="L303" s="1"/>
    </row>
    <row r="304" spans="1:12" ht="14.25" customHeight="1" x14ac:dyDescent="0.15">
      <c r="A304" s="1"/>
      <c r="B304" s="1"/>
      <c r="L304" s="1"/>
    </row>
    <row r="305" spans="1:12" ht="14.25" customHeight="1" x14ac:dyDescent="0.15">
      <c r="A305" s="1"/>
      <c r="B305" s="1"/>
      <c r="L305" s="1"/>
    </row>
    <row r="306" spans="1:12" ht="14.25" customHeight="1" x14ac:dyDescent="0.15">
      <c r="A306" s="1"/>
      <c r="B306" s="1"/>
      <c r="L306" s="1"/>
    </row>
    <row r="307" spans="1:12" ht="14.25" customHeight="1" x14ac:dyDescent="0.15">
      <c r="A307" s="1"/>
      <c r="B307" s="1"/>
      <c r="L307" s="1"/>
    </row>
    <row r="308" spans="1:12" ht="14.25" customHeight="1" x14ac:dyDescent="0.15">
      <c r="A308" s="1"/>
      <c r="B308" s="1"/>
      <c r="L308" s="1"/>
    </row>
    <row r="309" spans="1:12" ht="14.25" customHeight="1" x14ac:dyDescent="0.15">
      <c r="A309" s="1"/>
      <c r="B309" s="1"/>
      <c r="L309" s="1"/>
    </row>
    <row r="310" spans="1:12" ht="14.25" customHeight="1" x14ac:dyDescent="0.15">
      <c r="A310" s="1"/>
      <c r="B310" s="1"/>
      <c r="L310" s="1"/>
    </row>
    <row r="311" spans="1:12" ht="14.25" customHeight="1" x14ac:dyDescent="0.15">
      <c r="A311" s="1"/>
      <c r="B311" s="1"/>
      <c r="L311" s="1"/>
    </row>
    <row r="312" spans="1:12" ht="14.25" customHeight="1" x14ac:dyDescent="0.15">
      <c r="A312" s="1"/>
      <c r="B312" s="1"/>
      <c r="L312" s="1"/>
    </row>
    <row r="313" spans="1:12" ht="14.25" customHeight="1" x14ac:dyDescent="0.15">
      <c r="A313" s="1"/>
      <c r="B313" s="1"/>
      <c r="L313" s="1"/>
    </row>
    <row r="314" spans="1:12" ht="14.25" customHeight="1" x14ac:dyDescent="0.15">
      <c r="A314" s="1"/>
      <c r="B314" s="1"/>
      <c r="L314" s="1"/>
    </row>
    <row r="315" spans="1:12" ht="14.25" customHeight="1" x14ac:dyDescent="0.15">
      <c r="A315" s="1"/>
      <c r="B315" s="1"/>
      <c r="L315" s="1"/>
    </row>
    <row r="316" spans="1:12" ht="14.25" customHeight="1" x14ac:dyDescent="0.15">
      <c r="A316" s="1"/>
      <c r="B316" s="1"/>
      <c r="L316" s="1"/>
    </row>
    <row r="317" spans="1:12" ht="14.25" customHeight="1" x14ac:dyDescent="0.15">
      <c r="A317" s="1"/>
      <c r="B317" s="1"/>
      <c r="L317" s="1"/>
    </row>
    <row r="318" spans="1:12" ht="14.25" customHeight="1" x14ac:dyDescent="0.15">
      <c r="A318" s="1"/>
      <c r="B318" s="1"/>
      <c r="L318" s="1"/>
    </row>
    <row r="319" spans="1:12" ht="14.25" customHeight="1" x14ac:dyDescent="0.15">
      <c r="A319" s="1"/>
      <c r="B319" s="1"/>
      <c r="L319" s="1"/>
    </row>
    <row r="320" spans="1:12" ht="14.25" customHeight="1" x14ac:dyDescent="0.15">
      <c r="A320" s="1"/>
      <c r="B320" s="1"/>
      <c r="L320" s="1"/>
    </row>
    <row r="321" spans="1:12" ht="14.25" customHeight="1" x14ac:dyDescent="0.15">
      <c r="A321" s="1"/>
      <c r="B321" s="1"/>
      <c r="L321" s="1"/>
    </row>
    <row r="322" spans="1:12" ht="14.25" customHeight="1" x14ac:dyDescent="0.15">
      <c r="A322" s="1"/>
      <c r="B322" s="1"/>
      <c r="L322" s="1"/>
    </row>
    <row r="323" spans="1:12" ht="14.25" customHeight="1" x14ac:dyDescent="0.15">
      <c r="A323" s="1"/>
      <c r="B323" s="1"/>
      <c r="L323" s="1"/>
    </row>
    <row r="324" spans="1:12" ht="14.25" customHeight="1" x14ac:dyDescent="0.15">
      <c r="A324" s="1"/>
      <c r="B324" s="1"/>
      <c r="L324" s="1"/>
    </row>
    <row r="325" spans="1:12" ht="14.25" customHeight="1" x14ac:dyDescent="0.15">
      <c r="A325" s="1"/>
      <c r="B325" s="1"/>
      <c r="L325" s="1"/>
    </row>
    <row r="326" spans="1:12" ht="14.25" customHeight="1" x14ac:dyDescent="0.15">
      <c r="A326" s="1"/>
      <c r="B326" s="1"/>
      <c r="L326" s="1"/>
    </row>
    <row r="327" spans="1:12" ht="14.25" customHeight="1" x14ac:dyDescent="0.15">
      <c r="A327" s="1"/>
      <c r="B327" s="1"/>
      <c r="L327" s="1"/>
    </row>
    <row r="328" spans="1:12" ht="14.25" customHeight="1" x14ac:dyDescent="0.15">
      <c r="A328" s="1"/>
      <c r="B328" s="1"/>
      <c r="L328" s="1"/>
    </row>
    <row r="329" spans="1:12" ht="14.25" customHeight="1" x14ac:dyDescent="0.15">
      <c r="A329" s="1"/>
      <c r="B329" s="1"/>
      <c r="L329" s="1"/>
    </row>
    <row r="330" spans="1:12" ht="14.25" customHeight="1" x14ac:dyDescent="0.15">
      <c r="A330" s="1"/>
      <c r="B330" s="1"/>
      <c r="L330" s="1"/>
    </row>
    <row r="331" spans="1:12" ht="14.25" customHeight="1" x14ac:dyDescent="0.15">
      <c r="A331" s="1"/>
      <c r="B331" s="1"/>
      <c r="L331" s="1"/>
    </row>
    <row r="332" spans="1:12" ht="14.25" customHeight="1" x14ac:dyDescent="0.15">
      <c r="A332" s="1"/>
      <c r="B332" s="1"/>
      <c r="L332" s="1"/>
    </row>
    <row r="333" spans="1:12" ht="14.25" customHeight="1" x14ac:dyDescent="0.15">
      <c r="A333" s="1"/>
      <c r="B333" s="1"/>
      <c r="L333" s="1"/>
    </row>
    <row r="334" spans="1:12" ht="14.25" customHeight="1" x14ac:dyDescent="0.15">
      <c r="A334" s="1"/>
      <c r="B334" s="1"/>
      <c r="L334" s="1"/>
    </row>
    <row r="335" spans="1:12" ht="14.25" customHeight="1" x14ac:dyDescent="0.15">
      <c r="A335" s="1"/>
      <c r="B335" s="1"/>
      <c r="L335" s="1"/>
    </row>
    <row r="336" spans="1:12" ht="14.25" customHeight="1" x14ac:dyDescent="0.15">
      <c r="A336" s="1"/>
      <c r="B336" s="1"/>
      <c r="L336" s="1"/>
    </row>
    <row r="337" spans="1:12" ht="14.25" customHeight="1" x14ac:dyDescent="0.15">
      <c r="A337" s="1"/>
      <c r="B337" s="1"/>
      <c r="L337" s="1"/>
    </row>
    <row r="338" spans="1:12" ht="14.25" customHeight="1" x14ac:dyDescent="0.15">
      <c r="A338" s="1"/>
      <c r="B338" s="1"/>
      <c r="L338" s="1"/>
    </row>
    <row r="339" spans="1:12" ht="14.25" customHeight="1" x14ac:dyDescent="0.15">
      <c r="A339" s="1"/>
      <c r="B339" s="1"/>
      <c r="L339" s="1"/>
    </row>
    <row r="340" spans="1:12" ht="14.25" customHeight="1" x14ac:dyDescent="0.15">
      <c r="A340" s="1"/>
      <c r="B340" s="1"/>
      <c r="L340" s="1"/>
    </row>
    <row r="341" spans="1:12" ht="14.25" customHeight="1" x14ac:dyDescent="0.15">
      <c r="A341" s="1"/>
      <c r="B341" s="1"/>
      <c r="L341" s="1"/>
    </row>
    <row r="342" spans="1:12" ht="14.25" customHeight="1" x14ac:dyDescent="0.15">
      <c r="A342" s="1"/>
      <c r="B342" s="1"/>
      <c r="L342" s="1"/>
    </row>
    <row r="343" spans="1:12" ht="14.25" customHeight="1" x14ac:dyDescent="0.15">
      <c r="A343" s="1"/>
      <c r="B343" s="1"/>
      <c r="L343" s="1"/>
    </row>
    <row r="344" spans="1:12" ht="14.25" customHeight="1" x14ac:dyDescent="0.15">
      <c r="A344" s="1"/>
      <c r="B344" s="1"/>
      <c r="L344" s="1"/>
    </row>
    <row r="345" spans="1:12" ht="14.25" customHeight="1" x14ac:dyDescent="0.15">
      <c r="A345" s="1"/>
      <c r="B345" s="1"/>
      <c r="L345" s="1"/>
    </row>
    <row r="346" spans="1:12" ht="14.25" customHeight="1" x14ac:dyDescent="0.15">
      <c r="A346" s="1"/>
      <c r="B346" s="1"/>
      <c r="L346" s="1"/>
    </row>
    <row r="347" spans="1:12" ht="14.25" customHeight="1" x14ac:dyDescent="0.15">
      <c r="A347" s="1"/>
      <c r="B347" s="1"/>
      <c r="L347" s="1"/>
    </row>
    <row r="348" spans="1:12" ht="14.25" customHeight="1" x14ac:dyDescent="0.15">
      <c r="A348" s="1"/>
      <c r="B348" s="1"/>
      <c r="L348" s="1"/>
    </row>
    <row r="349" spans="1:12" ht="14.25" customHeight="1" x14ac:dyDescent="0.15">
      <c r="A349" s="1"/>
      <c r="B349" s="1"/>
      <c r="L349" s="1"/>
    </row>
    <row r="350" spans="1:12" ht="14.25" customHeight="1" x14ac:dyDescent="0.15">
      <c r="A350" s="1"/>
      <c r="B350" s="1"/>
      <c r="L350" s="1"/>
    </row>
    <row r="351" spans="1:12" ht="14.25" customHeight="1" x14ac:dyDescent="0.15">
      <c r="A351" s="1"/>
      <c r="B351" s="1"/>
      <c r="L351" s="1"/>
    </row>
    <row r="352" spans="1:12" ht="14.25" customHeight="1" x14ac:dyDescent="0.15">
      <c r="A352" s="1"/>
      <c r="B352" s="1"/>
      <c r="L352" s="1"/>
    </row>
    <row r="353" spans="1:12" ht="14.25" customHeight="1" x14ac:dyDescent="0.15">
      <c r="A353" s="1"/>
      <c r="B353" s="1"/>
      <c r="L353" s="1"/>
    </row>
    <row r="354" spans="1:12" ht="14.25" customHeight="1" x14ac:dyDescent="0.15">
      <c r="A354" s="1"/>
      <c r="B354" s="1"/>
      <c r="L354" s="1"/>
    </row>
    <row r="355" spans="1:12" ht="14.25" customHeight="1" x14ac:dyDescent="0.15">
      <c r="A355" s="1"/>
      <c r="B355" s="1"/>
      <c r="L355" s="1"/>
    </row>
    <row r="356" spans="1:12" ht="14.25" customHeight="1" x14ac:dyDescent="0.15">
      <c r="A356" s="1"/>
      <c r="B356" s="1"/>
      <c r="L356" s="1"/>
    </row>
    <row r="357" spans="1:12" ht="14.25" customHeight="1" x14ac:dyDescent="0.15">
      <c r="A357" s="1"/>
      <c r="B357" s="1"/>
      <c r="L357" s="1"/>
    </row>
    <row r="358" spans="1:12" ht="14.25" customHeight="1" x14ac:dyDescent="0.15">
      <c r="A358" s="1"/>
      <c r="B358" s="1"/>
      <c r="L358" s="1"/>
    </row>
    <row r="359" spans="1:12" ht="14.25" customHeight="1" x14ac:dyDescent="0.15">
      <c r="A359" s="1"/>
      <c r="B359" s="1"/>
      <c r="L359" s="1"/>
    </row>
    <row r="360" spans="1:12" ht="14.25" customHeight="1" x14ac:dyDescent="0.15">
      <c r="A360" s="1"/>
      <c r="B360" s="1"/>
      <c r="L360" s="1"/>
    </row>
    <row r="361" spans="1:12" ht="14.25" customHeight="1" x14ac:dyDescent="0.15">
      <c r="A361" s="1"/>
      <c r="B361" s="1"/>
      <c r="L361" s="1"/>
    </row>
    <row r="362" spans="1:12" ht="14.25" customHeight="1" x14ac:dyDescent="0.15">
      <c r="A362" s="1"/>
      <c r="B362" s="1"/>
      <c r="L362" s="1"/>
    </row>
    <row r="363" spans="1:12" ht="14.25" customHeight="1" x14ac:dyDescent="0.15">
      <c r="A363" s="1"/>
      <c r="B363" s="1"/>
      <c r="L363" s="1"/>
    </row>
    <row r="364" spans="1:12" ht="14.25" customHeight="1" x14ac:dyDescent="0.15">
      <c r="A364" s="1"/>
      <c r="B364" s="1"/>
      <c r="L364" s="1"/>
    </row>
    <row r="365" spans="1:12" ht="14.25" customHeight="1" x14ac:dyDescent="0.15">
      <c r="A365" s="1"/>
      <c r="B365" s="1"/>
      <c r="L365" s="1"/>
    </row>
    <row r="366" spans="1:12" ht="14.25" customHeight="1" x14ac:dyDescent="0.15">
      <c r="A366" s="1"/>
      <c r="B366" s="1"/>
      <c r="L366" s="1"/>
    </row>
    <row r="367" spans="1:12" ht="14.25" customHeight="1" x14ac:dyDescent="0.15">
      <c r="A367" s="1"/>
      <c r="B367" s="1"/>
      <c r="L367" s="1"/>
    </row>
    <row r="368" spans="1:12" ht="14.25" customHeight="1" x14ac:dyDescent="0.15">
      <c r="A368" s="1"/>
      <c r="B368" s="1"/>
      <c r="L368" s="1"/>
    </row>
    <row r="369" spans="1:12" ht="14.25" customHeight="1" x14ac:dyDescent="0.15">
      <c r="A369" s="1"/>
      <c r="B369" s="1"/>
      <c r="L369" s="1"/>
    </row>
    <row r="370" spans="1:12" ht="14.25" customHeight="1" x14ac:dyDescent="0.15">
      <c r="A370" s="1"/>
      <c r="B370" s="1"/>
      <c r="L370" s="1"/>
    </row>
    <row r="371" spans="1:12" ht="14.25" customHeight="1" x14ac:dyDescent="0.15">
      <c r="A371" s="1"/>
      <c r="B371" s="1"/>
      <c r="L371" s="1"/>
    </row>
    <row r="372" spans="1:12" ht="14.25" customHeight="1" x14ac:dyDescent="0.15">
      <c r="A372" s="1"/>
      <c r="B372" s="1"/>
      <c r="L372" s="1"/>
    </row>
    <row r="373" spans="1:12" ht="14.25" customHeight="1" x14ac:dyDescent="0.15">
      <c r="A373" s="1"/>
      <c r="B373" s="1"/>
      <c r="L373" s="1"/>
    </row>
    <row r="374" spans="1:12" ht="14.25" customHeight="1" x14ac:dyDescent="0.15">
      <c r="A374" s="1"/>
      <c r="B374" s="1"/>
      <c r="L374" s="1"/>
    </row>
    <row r="375" spans="1:12" ht="14.25" customHeight="1" x14ac:dyDescent="0.15">
      <c r="A375" s="1"/>
      <c r="B375" s="1"/>
      <c r="L375" s="1"/>
    </row>
    <row r="376" spans="1:12" ht="14.25" customHeight="1" x14ac:dyDescent="0.15">
      <c r="A376" s="1"/>
      <c r="B376" s="1"/>
      <c r="L376" s="1"/>
    </row>
    <row r="377" spans="1:12" ht="14.25" customHeight="1" x14ac:dyDescent="0.15">
      <c r="A377" s="1"/>
      <c r="B377" s="1"/>
      <c r="L377" s="1"/>
    </row>
    <row r="378" spans="1:12" ht="14.25" customHeight="1" x14ac:dyDescent="0.15">
      <c r="A378" s="1"/>
      <c r="B378" s="1"/>
      <c r="L378" s="1"/>
    </row>
    <row r="379" spans="1:12" ht="14.25" customHeight="1" x14ac:dyDescent="0.15">
      <c r="A379" s="1"/>
      <c r="B379" s="1"/>
      <c r="L379" s="1"/>
    </row>
    <row r="380" spans="1:12" ht="14.25" customHeight="1" x14ac:dyDescent="0.15">
      <c r="A380" s="1"/>
      <c r="B380" s="1"/>
      <c r="L380" s="1"/>
    </row>
    <row r="381" spans="1:12" ht="14.25" customHeight="1" x14ac:dyDescent="0.15">
      <c r="A381" s="1"/>
      <c r="B381" s="1"/>
      <c r="L381" s="1"/>
    </row>
    <row r="382" spans="1:12" ht="14.25" customHeight="1" x14ac:dyDescent="0.15">
      <c r="A382" s="1"/>
      <c r="B382" s="1"/>
      <c r="L382" s="1"/>
    </row>
    <row r="383" spans="1:12" ht="14.25" customHeight="1" x14ac:dyDescent="0.15">
      <c r="A383" s="1"/>
      <c r="B383" s="1"/>
      <c r="L383" s="1"/>
    </row>
    <row r="384" spans="1:12" ht="14.25" customHeight="1" x14ac:dyDescent="0.15">
      <c r="A384" s="1"/>
      <c r="B384" s="1"/>
      <c r="L384" s="1"/>
    </row>
    <row r="385" spans="1:12" ht="14.25" customHeight="1" x14ac:dyDescent="0.15">
      <c r="A385" s="1"/>
      <c r="B385" s="1"/>
      <c r="L385" s="1"/>
    </row>
    <row r="386" spans="1:12" ht="14.25" customHeight="1" x14ac:dyDescent="0.15">
      <c r="A386" s="1"/>
      <c r="B386" s="1"/>
      <c r="L386" s="1"/>
    </row>
    <row r="387" spans="1:12" ht="14.25" customHeight="1" x14ac:dyDescent="0.15">
      <c r="A387" s="1"/>
      <c r="B387" s="1"/>
      <c r="L387" s="1"/>
    </row>
    <row r="388" spans="1:12" ht="14.25" customHeight="1" x14ac:dyDescent="0.15">
      <c r="A388" s="1"/>
      <c r="B388" s="1"/>
      <c r="L388" s="1"/>
    </row>
    <row r="389" spans="1:12" ht="14.25" customHeight="1" x14ac:dyDescent="0.15">
      <c r="A389" s="1"/>
      <c r="B389" s="1"/>
      <c r="L389" s="1"/>
    </row>
    <row r="390" spans="1:12" ht="14.25" customHeight="1" x14ac:dyDescent="0.15">
      <c r="A390" s="1"/>
      <c r="B390" s="1"/>
      <c r="L390" s="1"/>
    </row>
    <row r="391" spans="1:12" ht="14.25" customHeight="1" x14ac:dyDescent="0.15">
      <c r="A391" s="1"/>
      <c r="B391" s="1"/>
      <c r="L391" s="1"/>
    </row>
    <row r="392" spans="1:12" ht="14.25" customHeight="1" x14ac:dyDescent="0.15">
      <c r="A392" s="1"/>
      <c r="B392" s="1"/>
      <c r="L392" s="1"/>
    </row>
    <row r="393" spans="1:12" ht="14.25" customHeight="1" x14ac:dyDescent="0.15">
      <c r="A393" s="1"/>
      <c r="B393" s="1"/>
      <c r="L393" s="1"/>
    </row>
    <row r="394" spans="1:12" ht="14.25" customHeight="1" x14ac:dyDescent="0.15">
      <c r="A394" s="1"/>
      <c r="B394" s="1"/>
      <c r="L394" s="1"/>
    </row>
    <row r="395" spans="1:12" ht="14.25" customHeight="1" x14ac:dyDescent="0.15">
      <c r="A395" s="1"/>
      <c r="B395" s="1"/>
      <c r="L395" s="1"/>
    </row>
    <row r="396" spans="1:12" ht="14.25" customHeight="1" x14ac:dyDescent="0.15">
      <c r="A396" s="1"/>
      <c r="B396" s="1"/>
      <c r="L396" s="1"/>
    </row>
    <row r="397" spans="1:12" ht="14.25" customHeight="1" x14ac:dyDescent="0.15">
      <c r="A397" s="1"/>
      <c r="B397" s="1"/>
      <c r="L397" s="1"/>
    </row>
    <row r="398" spans="1:12" ht="14.25" customHeight="1" x14ac:dyDescent="0.15">
      <c r="A398" s="1"/>
      <c r="B398" s="1"/>
      <c r="L398" s="1"/>
    </row>
    <row r="399" spans="1:12" ht="14.25" customHeight="1" x14ac:dyDescent="0.15">
      <c r="A399" s="1"/>
      <c r="B399" s="1"/>
      <c r="L399" s="1"/>
    </row>
    <row r="400" spans="1:12" ht="14.25" customHeight="1" x14ac:dyDescent="0.15">
      <c r="A400" s="1"/>
      <c r="B400" s="1"/>
      <c r="L400" s="1"/>
    </row>
    <row r="401" spans="1:12" ht="14.25" customHeight="1" x14ac:dyDescent="0.15">
      <c r="A401" s="1"/>
      <c r="B401" s="1"/>
      <c r="L401" s="1"/>
    </row>
    <row r="402" spans="1:12" ht="14.25" customHeight="1" x14ac:dyDescent="0.15">
      <c r="A402" s="1"/>
      <c r="B402" s="1"/>
      <c r="L402" s="1"/>
    </row>
    <row r="403" spans="1:12" ht="14.25" customHeight="1" x14ac:dyDescent="0.15">
      <c r="A403" s="1"/>
      <c r="B403" s="1"/>
      <c r="L403" s="1"/>
    </row>
    <row r="404" spans="1:12" ht="14.25" customHeight="1" x14ac:dyDescent="0.15">
      <c r="A404" s="1"/>
      <c r="B404" s="1"/>
      <c r="L404" s="1"/>
    </row>
    <row r="405" spans="1:12" ht="14.25" customHeight="1" x14ac:dyDescent="0.15">
      <c r="A405" s="1"/>
      <c r="B405" s="1"/>
      <c r="L405" s="1"/>
    </row>
    <row r="406" spans="1:12" ht="14.25" customHeight="1" x14ac:dyDescent="0.15">
      <c r="A406" s="1"/>
      <c r="B406" s="1"/>
      <c r="L406" s="1"/>
    </row>
    <row r="407" spans="1:12" ht="14.25" customHeight="1" x14ac:dyDescent="0.15">
      <c r="A407" s="1"/>
      <c r="B407" s="1"/>
      <c r="L407" s="1"/>
    </row>
    <row r="408" spans="1:12" ht="14.25" customHeight="1" x14ac:dyDescent="0.15">
      <c r="A408" s="1"/>
      <c r="B408" s="1"/>
      <c r="L408" s="1"/>
    </row>
    <row r="409" spans="1:12" ht="14.25" customHeight="1" x14ac:dyDescent="0.15">
      <c r="A409" s="1"/>
      <c r="B409" s="1"/>
      <c r="L409" s="1"/>
    </row>
    <row r="410" spans="1:12" ht="14.25" customHeight="1" x14ac:dyDescent="0.15">
      <c r="A410" s="1"/>
      <c r="B410" s="1"/>
      <c r="L410" s="1"/>
    </row>
    <row r="411" spans="1:12" ht="14.25" customHeight="1" x14ac:dyDescent="0.15">
      <c r="A411" s="1"/>
      <c r="B411" s="1"/>
      <c r="L411" s="1"/>
    </row>
    <row r="412" spans="1:12" ht="14.25" customHeight="1" x14ac:dyDescent="0.15">
      <c r="A412" s="1"/>
      <c r="B412" s="1"/>
      <c r="L412" s="1"/>
    </row>
    <row r="413" spans="1:12" ht="14.25" customHeight="1" x14ac:dyDescent="0.15">
      <c r="A413" s="1"/>
      <c r="B413" s="1"/>
      <c r="L413" s="1"/>
    </row>
    <row r="414" spans="1:12" ht="14.25" customHeight="1" x14ac:dyDescent="0.15">
      <c r="A414" s="1"/>
      <c r="B414" s="1"/>
      <c r="L414" s="1"/>
    </row>
    <row r="415" spans="1:12" ht="14.25" customHeight="1" x14ac:dyDescent="0.15">
      <c r="A415" s="1"/>
      <c r="B415" s="1"/>
      <c r="L415" s="1"/>
    </row>
    <row r="416" spans="1:12" ht="14.25" customHeight="1" x14ac:dyDescent="0.15">
      <c r="A416" s="1"/>
      <c r="B416" s="1"/>
      <c r="L416" s="1"/>
    </row>
    <row r="417" spans="1:12" ht="14.25" customHeight="1" x14ac:dyDescent="0.15">
      <c r="A417" s="1"/>
      <c r="B417" s="1"/>
      <c r="L417" s="1"/>
    </row>
    <row r="418" spans="1:12" ht="14.25" customHeight="1" x14ac:dyDescent="0.15">
      <c r="A418" s="1"/>
      <c r="B418" s="1"/>
      <c r="L418" s="1"/>
    </row>
    <row r="419" spans="1:12" ht="14.25" customHeight="1" x14ac:dyDescent="0.15">
      <c r="A419" s="1"/>
      <c r="B419" s="1"/>
      <c r="L419" s="1"/>
    </row>
    <row r="420" spans="1:12" ht="14.25" customHeight="1" x14ac:dyDescent="0.15">
      <c r="A420" s="1"/>
      <c r="B420" s="1"/>
      <c r="L420" s="1"/>
    </row>
    <row r="421" spans="1:12" ht="14.25" customHeight="1" x14ac:dyDescent="0.15">
      <c r="A421" s="1"/>
      <c r="B421" s="1"/>
      <c r="L421" s="1"/>
    </row>
    <row r="422" spans="1:12" ht="14.25" customHeight="1" x14ac:dyDescent="0.15">
      <c r="A422" s="1"/>
      <c r="B422" s="1"/>
      <c r="L422" s="1"/>
    </row>
    <row r="423" spans="1:12" ht="14.25" customHeight="1" x14ac:dyDescent="0.15">
      <c r="A423" s="1"/>
      <c r="B423" s="1"/>
      <c r="L423" s="1"/>
    </row>
    <row r="424" spans="1:12" ht="14.25" customHeight="1" x14ac:dyDescent="0.15">
      <c r="A424" s="1"/>
      <c r="B424" s="1"/>
      <c r="L424" s="1"/>
    </row>
    <row r="425" spans="1:12" ht="14.25" customHeight="1" x14ac:dyDescent="0.15">
      <c r="A425" s="1"/>
      <c r="B425" s="1"/>
      <c r="L425" s="1"/>
    </row>
    <row r="426" spans="1:12" ht="14.25" customHeight="1" x14ac:dyDescent="0.15">
      <c r="A426" s="1"/>
      <c r="B426" s="1"/>
      <c r="L426" s="1"/>
    </row>
    <row r="427" spans="1:12" ht="14.25" customHeight="1" x14ac:dyDescent="0.15">
      <c r="A427" s="1"/>
      <c r="B427" s="1"/>
      <c r="L427" s="1"/>
    </row>
    <row r="428" spans="1:12" ht="14.25" customHeight="1" x14ac:dyDescent="0.15">
      <c r="A428" s="1"/>
      <c r="B428" s="1"/>
      <c r="L428" s="1"/>
    </row>
    <row r="429" spans="1:12" ht="14.25" customHeight="1" x14ac:dyDescent="0.15">
      <c r="A429" s="1"/>
      <c r="B429" s="1"/>
      <c r="L429" s="1"/>
    </row>
    <row r="430" spans="1:12" ht="14.25" customHeight="1" x14ac:dyDescent="0.15">
      <c r="A430" s="1"/>
      <c r="B430" s="1"/>
      <c r="L430" s="1"/>
    </row>
    <row r="431" spans="1:12" ht="14.25" customHeight="1" x14ac:dyDescent="0.15">
      <c r="A431" s="1"/>
      <c r="B431" s="1"/>
      <c r="L431" s="1"/>
    </row>
    <row r="432" spans="1:12" ht="14.25" customHeight="1" x14ac:dyDescent="0.15">
      <c r="A432" s="1"/>
      <c r="B432" s="1"/>
      <c r="L432" s="1"/>
    </row>
    <row r="433" spans="1:12" ht="14.25" customHeight="1" x14ac:dyDescent="0.15">
      <c r="A433" s="1"/>
      <c r="B433" s="1"/>
      <c r="L433" s="1"/>
    </row>
    <row r="434" spans="1:12" ht="14.25" customHeight="1" x14ac:dyDescent="0.15">
      <c r="A434" s="1"/>
      <c r="B434" s="1"/>
      <c r="L434" s="1"/>
    </row>
    <row r="435" spans="1:12" ht="14.25" customHeight="1" x14ac:dyDescent="0.15">
      <c r="A435" s="1"/>
      <c r="B435" s="1"/>
      <c r="L435" s="1"/>
    </row>
    <row r="436" spans="1:12" ht="14.25" customHeight="1" x14ac:dyDescent="0.15">
      <c r="A436" s="1"/>
      <c r="B436" s="1"/>
      <c r="L436" s="1"/>
    </row>
    <row r="437" spans="1:12" ht="14.25" customHeight="1" x14ac:dyDescent="0.15">
      <c r="A437" s="1"/>
      <c r="B437" s="1"/>
      <c r="L437" s="1"/>
    </row>
    <row r="438" spans="1:12" ht="14.25" customHeight="1" x14ac:dyDescent="0.15">
      <c r="A438" s="1"/>
      <c r="B438" s="1"/>
      <c r="L438" s="1"/>
    </row>
    <row r="439" spans="1:12" ht="14.25" customHeight="1" x14ac:dyDescent="0.15">
      <c r="A439" s="1"/>
      <c r="B439" s="1"/>
      <c r="L439" s="1"/>
    </row>
    <row r="440" spans="1:12" ht="14.25" customHeight="1" x14ac:dyDescent="0.15">
      <c r="A440" s="1"/>
      <c r="B440" s="1"/>
      <c r="L440" s="1"/>
    </row>
    <row r="441" spans="1:12" ht="14.25" customHeight="1" x14ac:dyDescent="0.15">
      <c r="A441" s="1"/>
      <c r="B441" s="1"/>
      <c r="L441" s="1"/>
    </row>
    <row r="442" spans="1:12" ht="14.25" customHeight="1" x14ac:dyDescent="0.15">
      <c r="A442" s="1"/>
      <c r="B442" s="1"/>
      <c r="L442" s="1"/>
    </row>
    <row r="443" spans="1:12" ht="14.25" customHeight="1" x14ac:dyDescent="0.15">
      <c r="A443" s="1"/>
      <c r="B443" s="1"/>
      <c r="L443" s="1"/>
    </row>
    <row r="444" spans="1:12" ht="14.25" customHeight="1" x14ac:dyDescent="0.15">
      <c r="A444" s="1"/>
      <c r="B444" s="1"/>
      <c r="L444" s="1"/>
    </row>
    <row r="445" spans="1:12" ht="14.25" customHeight="1" x14ac:dyDescent="0.15">
      <c r="A445" s="1"/>
      <c r="B445" s="1"/>
      <c r="L445" s="1"/>
    </row>
    <row r="446" spans="1:12" ht="14.25" customHeight="1" x14ac:dyDescent="0.15">
      <c r="A446" s="1"/>
      <c r="B446" s="1"/>
      <c r="L446" s="1"/>
    </row>
    <row r="447" spans="1:12" ht="14.25" customHeight="1" x14ac:dyDescent="0.15">
      <c r="A447" s="1"/>
      <c r="B447" s="1"/>
      <c r="L447" s="1"/>
    </row>
    <row r="448" spans="1:12" ht="14.25" customHeight="1" x14ac:dyDescent="0.15">
      <c r="A448" s="1"/>
      <c r="B448" s="1"/>
      <c r="L448" s="1"/>
    </row>
    <row r="449" spans="1:12" ht="14.25" customHeight="1" x14ac:dyDescent="0.15">
      <c r="A449" s="1"/>
      <c r="B449" s="1"/>
      <c r="L449" s="1"/>
    </row>
    <row r="450" spans="1:12" ht="14.25" customHeight="1" x14ac:dyDescent="0.15">
      <c r="A450" s="1"/>
      <c r="B450" s="1"/>
      <c r="L450" s="1"/>
    </row>
    <row r="451" spans="1:12" ht="14.25" customHeight="1" x14ac:dyDescent="0.15">
      <c r="A451" s="1"/>
      <c r="B451" s="1"/>
      <c r="L451" s="1"/>
    </row>
    <row r="452" spans="1:12" ht="14.25" customHeight="1" x14ac:dyDescent="0.15">
      <c r="A452" s="1"/>
      <c r="B452" s="1"/>
      <c r="L452" s="1"/>
    </row>
    <row r="453" spans="1:12" ht="14.25" customHeight="1" x14ac:dyDescent="0.15">
      <c r="A453" s="1"/>
      <c r="B453" s="1"/>
      <c r="L453" s="1"/>
    </row>
    <row r="454" spans="1:12" ht="14.25" customHeight="1" x14ac:dyDescent="0.15">
      <c r="A454" s="1"/>
      <c r="B454" s="1"/>
      <c r="L454" s="1"/>
    </row>
    <row r="455" spans="1:12" ht="14.25" customHeight="1" x14ac:dyDescent="0.15">
      <c r="A455" s="1"/>
      <c r="B455" s="1"/>
      <c r="L455" s="1"/>
    </row>
    <row r="456" spans="1:12" ht="14.25" customHeight="1" x14ac:dyDescent="0.15">
      <c r="A456" s="1"/>
      <c r="B456" s="1"/>
      <c r="L456" s="1"/>
    </row>
    <row r="457" spans="1:12" ht="14.25" customHeight="1" x14ac:dyDescent="0.15">
      <c r="A457" s="1"/>
      <c r="B457" s="1"/>
      <c r="L457" s="1"/>
    </row>
    <row r="458" spans="1:12" ht="14.25" customHeight="1" x14ac:dyDescent="0.15">
      <c r="A458" s="1"/>
      <c r="B458" s="1"/>
      <c r="L458" s="1"/>
    </row>
    <row r="459" spans="1:12" ht="14.25" customHeight="1" x14ac:dyDescent="0.15">
      <c r="A459" s="1"/>
      <c r="B459" s="1"/>
      <c r="L459" s="1"/>
    </row>
    <row r="460" spans="1:12" ht="14.25" customHeight="1" x14ac:dyDescent="0.15">
      <c r="A460" s="1"/>
      <c r="B460" s="1"/>
      <c r="L460" s="1"/>
    </row>
    <row r="461" spans="1:12" ht="14.25" customHeight="1" x14ac:dyDescent="0.15">
      <c r="A461" s="1"/>
      <c r="B461" s="1"/>
      <c r="L461" s="1"/>
    </row>
    <row r="462" spans="1:12" ht="14.25" customHeight="1" x14ac:dyDescent="0.15">
      <c r="A462" s="1"/>
      <c r="B462" s="1"/>
      <c r="L462" s="1"/>
    </row>
    <row r="463" spans="1:12" ht="14.25" customHeight="1" x14ac:dyDescent="0.15">
      <c r="A463" s="1"/>
      <c r="B463" s="1"/>
      <c r="L463" s="1"/>
    </row>
    <row r="464" spans="1:12" ht="14.25" customHeight="1" x14ac:dyDescent="0.15">
      <c r="A464" s="1"/>
      <c r="B464" s="1"/>
      <c r="L464" s="1"/>
    </row>
    <row r="465" spans="1:12" ht="14.25" customHeight="1" x14ac:dyDescent="0.15">
      <c r="A465" s="1"/>
      <c r="B465" s="1"/>
      <c r="L465" s="1"/>
    </row>
    <row r="466" spans="1:12" ht="14.25" customHeight="1" x14ac:dyDescent="0.15">
      <c r="A466" s="1"/>
      <c r="B466" s="1"/>
      <c r="L466" s="1"/>
    </row>
    <row r="467" spans="1:12" ht="14.25" customHeight="1" x14ac:dyDescent="0.15">
      <c r="A467" s="1"/>
      <c r="B467" s="1"/>
      <c r="L467" s="1"/>
    </row>
    <row r="468" spans="1:12" ht="14.25" customHeight="1" x14ac:dyDescent="0.15">
      <c r="A468" s="1"/>
      <c r="B468" s="1"/>
      <c r="L468" s="1"/>
    </row>
    <row r="469" spans="1:12" ht="14.25" customHeight="1" x14ac:dyDescent="0.15">
      <c r="A469" s="1"/>
      <c r="B469" s="1"/>
      <c r="L469" s="1"/>
    </row>
    <row r="470" spans="1:12" ht="14.25" customHeight="1" x14ac:dyDescent="0.15">
      <c r="A470" s="1"/>
      <c r="B470" s="1"/>
      <c r="L470" s="1"/>
    </row>
    <row r="471" spans="1:12" ht="14.25" customHeight="1" x14ac:dyDescent="0.15">
      <c r="A471" s="1"/>
      <c r="B471" s="1"/>
      <c r="L471" s="1"/>
    </row>
    <row r="472" spans="1:12" ht="14.25" customHeight="1" x14ac:dyDescent="0.15">
      <c r="A472" s="1"/>
      <c r="B472" s="1"/>
      <c r="L472" s="1"/>
    </row>
    <row r="473" spans="1:12" ht="14.25" customHeight="1" x14ac:dyDescent="0.15">
      <c r="A473" s="1"/>
      <c r="B473" s="1"/>
      <c r="L473" s="1"/>
    </row>
    <row r="474" spans="1:12" ht="14.25" customHeight="1" x14ac:dyDescent="0.15">
      <c r="A474" s="1"/>
      <c r="B474" s="1"/>
      <c r="L474" s="1"/>
    </row>
    <row r="475" spans="1:12" ht="14.25" customHeight="1" x14ac:dyDescent="0.15">
      <c r="A475" s="1"/>
      <c r="B475" s="1"/>
      <c r="L475" s="1"/>
    </row>
    <row r="476" spans="1:12" ht="14.25" customHeight="1" x14ac:dyDescent="0.15">
      <c r="A476" s="1"/>
      <c r="B476" s="1"/>
      <c r="L476" s="1"/>
    </row>
    <row r="477" spans="1:12" ht="14.25" customHeight="1" x14ac:dyDescent="0.15">
      <c r="A477" s="1"/>
      <c r="B477" s="1"/>
      <c r="L477" s="1"/>
    </row>
    <row r="478" spans="1:12" ht="14.25" customHeight="1" x14ac:dyDescent="0.15">
      <c r="A478" s="1"/>
      <c r="B478" s="1"/>
      <c r="L478" s="1"/>
    </row>
    <row r="479" spans="1:12" ht="14.25" customHeight="1" x14ac:dyDescent="0.15">
      <c r="A479" s="1"/>
      <c r="B479" s="1"/>
      <c r="L479" s="1"/>
    </row>
    <row r="480" spans="1:12" ht="14.25" customHeight="1" x14ac:dyDescent="0.15">
      <c r="A480" s="1"/>
      <c r="B480" s="1"/>
      <c r="L480" s="1"/>
    </row>
    <row r="481" spans="1:12" ht="14.25" customHeight="1" x14ac:dyDescent="0.15">
      <c r="A481" s="1"/>
      <c r="B481" s="1"/>
      <c r="L481" s="1"/>
    </row>
    <row r="482" spans="1:12" ht="14.25" customHeight="1" x14ac:dyDescent="0.15">
      <c r="A482" s="1"/>
      <c r="B482" s="1"/>
      <c r="L482" s="1"/>
    </row>
    <row r="483" spans="1:12" ht="14.25" customHeight="1" x14ac:dyDescent="0.15">
      <c r="A483" s="1"/>
      <c r="B483" s="1"/>
      <c r="L483" s="1"/>
    </row>
    <row r="484" spans="1:12" ht="14.25" customHeight="1" x14ac:dyDescent="0.15">
      <c r="A484" s="1"/>
      <c r="B484" s="1"/>
      <c r="L484" s="1"/>
    </row>
    <row r="485" spans="1:12" ht="14.25" customHeight="1" x14ac:dyDescent="0.15">
      <c r="A485" s="1"/>
      <c r="B485" s="1"/>
      <c r="L485" s="1"/>
    </row>
    <row r="486" spans="1:12" ht="14.25" customHeight="1" x14ac:dyDescent="0.15">
      <c r="A486" s="1"/>
      <c r="B486" s="1"/>
      <c r="L486" s="1"/>
    </row>
    <row r="487" spans="1:12" ht="14.25" customHeight="1" x14ac:dyDescent="0.15">
      <c r="A487" s="1"/>
      <c r="B487" s="1"/>
      <c r="L487" s="1"/>
    </row>
    <row r="488" spans="1:12" ht="14.25" customHeight="1" x14ac:dyDescent="0.15">
      <c r="A488" s="1"/>
      <c r="B488" s="1"/>
      <c r="L488" s="1"/>
    </row>
    <row r="489" spans="1:12" ht="14.25" customHeight="1" x14ac:dyDescent="0.15">
      <c r="A489" s="1"/>
      <c r="B489" s="1"/>
      <c r="L489" s="1"/>
    </row>
    <row r="490" spans="1:12" ht="14.25" customHeight="1" x14ac:dyDescent="0.15">
      <c r="A490" s="1"/>
      <c r="B490" s="1"/>
      <c r="L490" s="1"/>
    </row>
    <row r="491" spans="1:12" ht="14.25" customHeight="1" x14ac:dyDescent="0.15">
      <c r="A491" s="1"/>
      <c r="B491" s="1"/>
      <c r="L491" s="1"/>
    </row>
    <row r="492" spans="1:12" ht="14.25" customHeight="1" x14ac:dyDescent="0.15">
      <c r="A492" s="1"/>
      <c r="B492" s="1"/>
      <c r="L492" s="1"/>
    </row>
    <row r="493" spans="1:12" ht="14.25" customHeight="1" x14ac:dyDescent="0.15">
      <c r="A493" s="1"/>
      <c r="B493" s="1"/>
      <c r="L493" s="1"/>
    </row>
    <row r="494" spans="1:12" ht="14.25" customHeight="1" x14ac:dyDescent="0.15">
      <c r="A494" s="1"/>
      <c r="B494" s="1"/>
      <c r="L494" s="1"/>
    </row>
    <row r="495" spans="1:12" ht="14.25" customHeight="1" x14ac:dyDescent="0.15">
      <c r="A495" s="1"/>
      <c r="B495" s="1"/>
      <c r="L495" s="1"/>
    </row>
    <row r="496" spans="1:12" ht="14.25" customHeight="1" x14ac:dyDescent="0.15">
      <c r="A496" s="1"/>
      <c r="B496" s="1"/>
      <c r="L496" s="1"/>
    </row>
    <row r="497" spans="1:12" ht="14.25" customHeight="1" x14ac:dyDescent="0.15">
      <c r="A497" s="1"/>
      <c r="B497" s="1"/>
      <c r="L497" s="1"/>
    </row>
    <row r="498" spans="1:12" ht="14.25" customHeight="1" x14ac:dyDescent="0.15">
      <c r="A498" s="1"/>
      <c r="B498" s="1"/>
      <c r="L498" s="1"/>
    </row>
    <row r="499" spans="1:12" ht="14.25" customHeight="1" x14ac:dyDescent="0.15">
      <c r="A499" s="1"/>
      <c r="B499" s="1"/>
      <c r="L499" s="1"/>
    </row>
    <row r="500" spans="1:12" ht="14.25" customHeight="1" x14ac:dyDescent="0.15">
      <c r="A500" s="1"/>
      <c r="B500" s="1"/>
      <c r="L500" s="1"/>
    </row>
    <row r="501" spans="1:12" ht="14.25" customHeight="1" x14ac:dyDescent="0.15">
      <c r="A501" s="1"/>
      <c r="B501" s="1"/>
      <c r="L501" s="1"/>
    </row>
    <row r="502" spans="1:12" ht="14.25" customHeight="1" x14ac:dyDescent="0.15">
      <c r="A502" s="1"/>
      <c r="B502" s="1"/>
      <c r="L502" s="1"/>
    </row>
    <row r="503" spans="1:12" ht="14.25" customHeight="1" x14ac:dyDescent="0.15">
      <c r="A503" s="1"/>
      <c r="B503" s="1"/>
      <c r="L503" s="1"/>
    </row>
    <row r="504" spans="1:12" ht="14.25" customHeight="1" x14ac:dyDescent="0.15">
      <c r="A504" s="1"/>
      <c r="B504" s="1"/>
      <c r="L504" s="1"/>
    </row>
    <row r="505" spans="1:12" ht="14.25" customHeight="1" x14ac:dyDescent="0.15">
      <c r="A505" s="1"/>
      <c r="B505" s="1"/>
      <c r="L505" s="1"/>
    </row>
    <row r="506" spans="1:12" ht="14.25" customHeight="1" x14ac:dyDescent="0.15">
      <c r="A506" s="1"/>
      <c r="B506" s="1"/>
      <c r="L506" s="1"/>
    </row>
    <row r="507" spans="1:12" ht="14.25" customHeight="1" x14ac:dyDescent="0.15">
      <c r="A507" s="1"/>
      <c r="B507" s="1"/>
      <c r="L507" s="1"/>
    </row>
    <row r="508" spans="1:12" ht="14.25" customHeight="1" x14ac:dyDescent="0.15">
      <c r="A508" s="1"/>
      <c r="B508" s="1"/>
      <c r="L508" s="1"/>
    </row>
    <row r="509" spans="1:12" ht="14.25" customHeight="1" x14ac:dyDescent="0.15">
      <c r="A509" s="1"/>
      <c r="B509" s="1"/>
      <c r="L509" s="1"/>
    </row>
    <row r="510" spans="1:12" ht="14.25" customHeight="1" x14ac:dyDescent="0.15">
      <c r="A510" s="1"/>
      <c r="B510" s="1"/>
      <c r="L510" s="1"/>
    </row>
    <row r="511" spans="1:12" ht="14.25" customHeight="1" x14ac:dyDescent="0.15">
      <c r="A511" s="1"/>
      <c r="B511" s="1"/>
      <c r="L511" s="1"/>
    </row>
    <row r="512" spans="1:12" ht="14.25" customHeight="1" x14ac:dyDescent="0.15">
      <c r="A512" s="1"/>
      <c r="B512" s="1"/>
      <c r="L512" s="1"/>
    </row>
    <row r="513" spans="1:12" ht="14.25" customHeight="1" x14ac:dyDescent="0.15">
      <c r="A513" s="1"/>
      <c r="B513" s="1"/>
      <c r="L513" s="1"/>
    </row>
    <row r="514" spans="1:12" ht="14.25" customHeight="1" x14ac:dyDescent="0.15">
      <c r="A514" s="1"/>
      <c r="B514" s="1"/>
      <c r="L514" s="1"/>
    </row>
    <row r="515" spans="1:12" ht="14.25" customHeight="1" x14ac:dyDescent="0.15">
      <c r="A515" s="1"/>
      <c r="B515" s="1"/>
      <c r="L515" s="1"/>
    </row>
    <row r="516" spans="1:12" ht="14.25" customHeight="1" x14ac:dyDescent="0.15">
      <c r="A516" s="1"/>
      <c r="B516" s="1"/>
      <c r="L516" s="1"/>
    </row>
    <row r="517" spans="1:12" ht="14.25" customHeight="1" x14ac:dyDescent="0.15">
      <c r="A517" s="1"/>
      <c r="B517" s="1"/>
      <c r="L517" s="1"/>
    </row>
    <row r="518" spans="1:12" ht="14.25" customHeight="1" x14ac:dyDescent="0.15">
      <c r="A518" s="1"/>
      <c r="B518" s="1"/>
      <c r="L518" s="1"/>
    </row>
    <row r="519" spans="1:12" ht="14.25" customHeight="1" x14ac:dyDescent="0.15">
      <c r="A519" s="1"/>
      <c r="B519" s="1"/>
      <c r="L519" s="1"/>
    </row>
    <row r="520" spans="1:12" ht="14.25" customHeight="1" x14ac:dyDescent="0.15">
      <c r="A520" s="1"/>
      <c r="B520" s="1"/>
      <c r="L520" s="1"/>
    </row>
    <row r="521" spans="1:12" ht="14.25" customHeight="1" x14ac:dyDescent="0.15">
      <c r="A521" s="1"/>
      <c r="B521" s="1"/>
      <c r="L521" s="1"/>
    </row>
    <row r="522" spans="1:12" ht="14.25" customHeight="1" x14ac:dyDescent="0.15">
      <c r="A522" s="1"/>
      <c r="B522" s="1"/>
      <c r="L522" s="1"/>
    </row>
    <row r="523" spans="1:12" ht="14.25" customHeight="1" x14ac:dyDescent="0.15">
      <c r="A523" s="1"/>
      <c r="B523" s="1"/>
      <c r="L523" s="1"/>
    </row>
    <row r="524" spans="1:12" ht="14.25" customHeight="1" x14ac:dyDescent="0.15">
      <c r="A524" s="1"/>
      <c r="B524" s="1"/>
      <c r="L524" s="1"/>
    </row>
    <row r="525" spans="1:12" ht="14.25" customHeight="1" x14ac:dyDescent="0.15">
      <c r="A525" s="1"/>
      <c r="B525" s="1"/>
      <c r="L525" s="1"/>
    </row>
    <row r="526" spans="1:12" ht="14.25" customHeight="1" x14ac:dyDescent="0.15">
      <c r="A526" s="1"/>
      <c r="B526" s="1"/>
      <c r="L526" s="1"/>
    </row>
    <row r="527" spans="1:12" ht="14.25" customHeight="1" x14ac:dyDescent="0.15">
      <c r="A527" s="1"/>
      <c r="B527" s="1"/>
      <c r="L527" s="1"/>
    </row>
    <row r="528" spans="1:12" ht="14.25" customHeight="1" x14ac:dyDescent="0.15">
      <c r="A528" s="1"/>
      <c r="B528" s="1"/>
      <c r="L528" s="1"/>
    </row>
    <row r="529" spans="1:12" ht="14.25" customHeight="1" x14ac:dyDescent="0.15">
      <c r="A529" s="1"/>
      <c r="B529" s="1"/>
      <c r="L529" s="1"/>
    </row>
    <row r="530" spans="1:12" ht="14.25" customHeight="1" x14ac:dyDescent="0.15">
      <c r="A530" s="1"/>
      <c r="B530" s="1"/>
      <c r="L530" s="1"/>
    </row>
    <row r="531" spans="1:12" ht="14.25" customHeight="1" x14ac:dyDescent="0.15">
      <c r="A531" s="1"/>
      <c r="B531" s="1"/>
      <c r="L531" s="1"/>
    </row>
    <row r="532" spans="1:12" ht="14.25" customHeight="1" x14ac:dyDescent="0.15">
      <c r="A532" s="1"/>
      <c r="B532" s="1"/>
      <c r="L532" s="1"/>
    </row>
    <row r="533" spans="1:12" ht="14.25" customHeight="1" x14ac:dyDescent="0.15">
      <c r="A533" s="1"/>
      <c r="B533" s="1"/>
      <c r="L533" s="1"/>
    </row>
    <row r="534" spans="1:12" ht="14.25" customHeight="1" x14ac:dyDescent="0.15">
      <c r="A534" s="1"/>
      <c r="B534" s="1"/>
      <c r="L534" s="1"/>
    </row>
    <row r="535" spans="1:12" ht="14.25" customHeight="1" x14ac:dyDescent="0.15">
      <c r="A535" s="1"/>
      <c r="B535" s="1"/>
      <c r="L535" s="1"/>
    </row>
    <row r="536" spans="1:12" ht="14.25" customHeight="1" x14ac:dyDescent="0.15">
      <c r="A536" s="1"/>
      <c r="B536" s="1"/>
      <c r="L536" s="1"/>
    </row>
    <row r="537" spans="1:12" ht="14.25" customHeight="1" x14ac:dyDescent="0.15">
      <c r="A537" s="1"/>
      <c r="B537" s="1"/>
      <c r="L537" s="1"/>
    </row>
    <row r="538" spans="1:12" ht="14.25" customHeight="1" x14ac:dyDescent="0.15">
      <c r="A538" s="1"/>
      <c r="B538" s="1"/>
      <c r="L538" s="1"/>
    </row>
    <row r="539" spans="1:12" ht="14.25" customHeight="1" x14ac:dyDescent="0.15">
      <c r="A539" s="1"/>
      <c r="B539" s="1"/>
      <c r="L539" s="1"/>
    </row>
    <row r="540" spans="1:12" ht="14.25" customHeight="1" x14ac:dyDescent="0.15">
      <c r="A540" s="1"/>
      <c r="B540" s="1"/>
      <c r="L540" s="1"/>
    </row>
    <row r="541" spans="1:12" ht="14.25" customHeight="1" x14ac:dyDescent="0.15">
      <c r="A541" s="1"/>
      <c r="B541" s="1"/>
      <c r="L541" s="1"/>
    </row>
    <row r="542" spans="1:12" ht="14.25" customHeight="1" x14ac:dyDescent="0.15">
      <c r="A542" s="1"/>
      <c r="B542" s="1"/>
      <c r="L542" s="1"/>
    </row>
    <row r="543" spans="1:12" ht="14.25" customHeight="1" x14ac:dyDescent="0.15">
      <c r="A543" s="1"/>
      <c r="B543" s="1"/>
      <c r="L543" s="1"/>
    </row>
    <row r="544" spans="1:12" ht="14.25" customHeight="1" x14ac:dyDescent="0.15">
      <c r="A544" s="1"/>
      <c r="B544" s="1"/>
      <c r="L544" s="1"/>
    </row>
    <row r="545" spans="1:12" ht="14.25" customHeight="1" x14ac:dyDescent="0.15">
      <c r="A545" s="1"/>
      <c r="B545" s="1"/>
      <c r="L545" s="1"/>
    </row>
    <row r="546" spans="1:12" ht="14.25" customHeight="1" x14ac:dyDescent="0.15">
      <c r="A546" s="1"/>
      <c r="B546" s="1"/>
      <c r="L546" s="1"/>
    </row>
    <row r="547" spans="1:12" ht="14.25" customHeight="1" x14ac:dyDescent="0.15">
      <c r="A547" s="1"/>
      <c r="B547" s="1"/>
      <c r="L547" s="1"/>
    </row>
    <row r="548" spans="1:12" ht="14.25" customHeight="1" x14ac:dyDescent="0.15">
      <c r="A548" s="1"/>
      <c r="B548" s="1"/>
      <c r="L548" s="1"/>
    </row>
    <row r="549" spans="1:12" ht="14.25" customHeight="1" x14ac:dyDescent="0.15">
      <c r="A549" s="1"/>
      <c r="B549" s="1"/>
      <c r="L549" s="1"/>
    </row>
    <row r="550" spans="1:12" ht="14.25" customHeight="1" x14ac:dyDescent="0.15">
      <c r="A550" s="1"/>
      <c r="B550" s="1"/>
      <c r="L550" s="1"/>
    </row>
    <row r="551" spans="1:12" ht="14.25" customHeight="1" x14ac:dyDescent="0.15">
      <c r="A551" s="1"/>
      <c r="B551" s="1"/>
      <c r="L551" s="1"/>
    </row>
    <row r="552" spans="1:12" ht="14.25" customHeight="1" x14ac:dyDescent="0.15">
      <c r="A552" s="1"/>
      <c r="B552" s="1"/>
      <c r="L552" s="1"/>
    </row>
    <row r="553" spans="1:12" ht="14.25" customHeight="1" x14ac:dyDescent="0.15">
      <c r="A553" s="1"/>
      <c r="B553" s="1"/>
      <c r="L553" s="1"/>
    </row>
    <row r="554" spans="1:12" ht="14.25" customHeight="1" x14ac:dyDescent="0.15">
      <c r="A554" s="1"/>
      <c r="B554" s="1"/>
      <c r="L554" s="1"/>
    </row>
    <row r="555" spans="1:12" ht="14.25" customHeight="1" x14ac:dyDescent="0.15">
      <c r="A555" s="1"/>
      <c r="B555" s="1"/>
      <c r="L555" s="1"/>
    </row>
    <row r="556" spans="1:12" ht="14.25" customHeight="1" x14ac:dyDescent="0.15">
      <c r="A556" s="1"/>
      <c r="B556" s="1"/>
      <c r="L556" s="1"/>
    </row>
    <row r="557" spans="1:12" ht="14.25" customHeight="1" x14ac:dyDescent="0.15">
      <c r="A557" s="1"/>
      <c r="B557" s="1"/>
      <c r="L557" s="1"/>
    </row>
    <row r="558" spans="1:12" ht="14.25" customHeight="1" x14ac:dyDescent="0.15">
      <c r="A558" s="1"/>
      <c r="B558" s="1"/>
      <c r="L558" s="1"/>
    </row>
    <row r="559" spans="1:12" ht="14.25" customHeight="1" x14ac:dyDescent="0.15">
      <c r="A559" s="1"/>
      <c r="B559" s="1"/>
      <c r="L559" s="1"/>
    </row>
    <row r="560" spans="1:12" ht="14.25" customHeight="1" x14ac:dyDescent="0.15">
      <c r="A560" s="1"/>
      <c r="B560" s="1"/>
      <c r="L560" s="1"/>
    </row>
    <row r="561" spans="1:12" ht="14.25" customHeight="1" x14ac:dyDescent="0.15">
      <c r="A561" s="1"/>
      <c r="B561" s="1"/>
      <c r="L561" s="1"/>
    </row>
    <row r="562" spans="1:12" ht="14.25" customHeight="1" x14ac:dyDescent="0.15">
      <c r="A562" s="1"/>
      <c r="B562" s="1"/>
      <c r="L562" s="1"/>
    </row>
    <row r="563" spans="1:12" ht="14.25" customHeight="1" x14ac:dyDescent="0.15">
      <c r="A563" s="1"/>
      <c r="B563" s="1"/>
      <c r="L563" s="1"/>
    </row>
    <row r="564" spans="1:12" ht="14.25" customHeight="1" x14ac:dyDescent="0.15">
      <c r="A564" s="1"/>
      <c r="B564" s="1"/>
      <c r="L564" s="1"/>
    </row>
    <row r="565" spans="1:12" ht="14.25" customHeight="1" x14ac:dyDescent="0.15">
      <c r="A565" s="1"/>
      <c r="B565" s="1"/>
      <c r="L565" s="1"/>
    </row>
    <row r="566" spans="1:12" ht="14.25" customHeight="1" x14ac:dyDescent="0.15">
      <c r="A566" s="1"/>
      <c r="B566" s="1"/>
      <c r="L566" s="1"/>
    </row>
    <row r="567" spans="1:12" ht="14.25" customHeight="1" x14ac:dyDescent="0.15">
      <c r="A567" s="1"/>
      <c r="B567" s="1"/>
      <c r="L567" s="1"/>
    </row>
    <row r="568" spans="1:12" ht="14.25" customHeight="1" x14ac:dyDescent="0.15">
      <c r="A568" s="1"/>
      <c r="B568" s="1"/>
      <c r="L568" s="1"/>
    </row>
    <row r="569" spans="1:12" ht="14.25" customHeight="1" x14ac:dyDescent="0.15">
      <c r="A569" s="1"/>
      <c r="B569" s="1"/>
      <c r="L569" s="1"/>
    </row>
    <row r="570" spans="1:12" ht="14.25" customHeight="1" x14ac:dyDescent="0.15">
      <c r="A570" s="1"/>
      <c r="B570" s="1"/>
      <c r="L570" s="1"/>
    </row>
    <row r="571" spans="1:12" ht="14.25" customHeight="1" x14ac:dyDescent="0.15">
      <c r="A571" s="1"/>
      <c r="B571" s="1"/>
      <c r="L571" s="1"/>
    </row>
    <row r="572" spans="1:12" ht="14.25" customHeight="1" x14ac:dyDescent="0.15">
      <c r="A572" s="1"/>
      <c r="B572" s="1"/>
      <c r="L572" s="1"/>
    </row>
    <row r="573" spans="1:12" ht="14.25" customHeight="1" x14ac:dyDescent="0.15">
      <c r="A573" s="1"/>
      <c r="B573" s="1"/>
      <c r="L573" s="1"/>
    </row>
    <row r="574" spans="1:12" ht="14.25" customHeight="1" x14ac:dyDescent="0.15">
      <c r="A574" s="1"/>
      <c r="B574" s="1"/>
      <c r="L574" s="1"/>
    </row>
    <row r="575" spans="1:12" ht="14.25" customHeight="1" x14ac:dyDescent="0.15">
      <c r="A575" s="1"/>
      <c r="B575" s="1"/>
      <c r="L575" s="1"/>
    </row>
    <row r="576" spans="1:12" ht="14.25" customHeight="1" x14ac:dyDescent="0.15">
      <c r="A576" s="1"/>
      <c r="B576" s="1"/>
      <c r="L576" s="1"/>
    </row>
    <row r="577" spans="1:12" ht="14.25" customHeight="1" x14ac:dyDescent="0.15">
      <c r="A577" s="1"/>
      <c r="B577" s="1"/>
      <c r="L577" s="1"/>
    </row>
    <row r="578" spans="1:12" ht="14.25" customHeight="1" x14ac:dyDescent="0.15">
      <c r="A578" s="1"/>
      <c r="B578" s="1"/>
      <c r="L578" s="1"/>
    </row>
    <row r="579" spans="1:12" ht="14.25" customHeight="1" x14ac:dyDescent="0.15">
      <c r="A579" s="1"/>
      <c r="B579" s="1"/>
      <c r="L579" s="1"/>
    </row>
    <row r="580" spans="1:12" ht="14.25" customHeight="1" x14ac:dyDescent="0.15">
      <c r="A580" s="1"/>
      <c r="B580" s="1"/>
      <c r="L580" s="1"/>
    </row>
    <row r="581" spans="1:12" ht="14.25" customHeight="1" x14ac:dyDescent="0.15">
      <c r="A581" s="1"/>
      <c r="B581" s="1"/>
      <c r="L581" s="1"/>
    </row>
    <row r="582" spans="1:12" ht="14.25" customHeight="1" x14ac:dyDescent="0.15">
      <c r="A582" s="1"/>
      <c r="B582" s="1"/>
      <c r="L582" s="1"/>
    </row>
    <row r="583" spans="1:12" ht="14.25" customHeight="1" x14ac:dyDescent="0.15">
      <c r="A583" s="1"/>
      <c r="B583" s="1"/>
      <c r="L583" s="1"/>
    </row>
    <row r="584" spans="1:12" ht="14.25" customHeight="1" x14ac:dyDescent="0.15">
      <c r="A584" s="1"/>
      <c r="B584" s="1"/>
      <c r="L584" s="1"/>
    </row>
    <row r="585" spans="1:12" ht="14.25" customHeight="1" x14ac:dyDescent="0.15">
      <c r="A585" s="1"/>
      <c r="B585" s="1"/>
      <c r="L585" s="1"/>
    </row>
    <row r="586" spans="1:12" ht="14.25" customHeight="1" x14ac:dyDescent="0.15">
      <c r="A586" s="1"/>
      <c r="B586" s="1"/>
      <c r="L586" s="1"/>
    </row>
    <row r="587" spans="1:12" ht="14.25" customHeight="1" x14ac:dyDescent="0.15">
      <c r="A587" s="1"/>
      <c r="B587" s="1"/>
      <c r="L587" s="1"/>
    </row>
    <row r="588" spans="1:12" ht="14.25" customHeight="1" x14ac:dyDescent="0.15">
      <c r="A588" s="1"/>
      <c r="B588" s="1"/>
      <c r="L588" s="1"/>
    </row>
    <row r="589" spans="1:12" ht="14.25" customHeight="1" x14ac:dyDescent="0.15">
      <c r="A589" s="1"/>
      <c r="B589" s="1"/>
      <c r="L589" s="1"/>
    </row>
    <row r="590" spans="1:12" ht="14.25" customHeight="1" x14ac:dyDescent="0.15">
      <c r="A590" s="1"/>
      <c r="B590" s="1"/>
      <c r="L590" s="1"/>
    </row>
    <row r="591" spans="1:12" ht="14.25" customHeight="1" x14ac:dyDescent="0.15">
      <c r="A591" s="1"/>
      <c r="B591" s="1"/>
      <c r="L591" s="1"/>
    </row>
    <row r="592" spans="1:12" ht="14.25" customHeight="1" x14ac:dyDescent="0.15">
      <c r="A592" s="1"/>
      <c r="B592" s="1"/>
      <c r="L592" s="1"/>
    </row>
    <row r="593" spans="1:12" ht="14.25" customHeight="1" x14ac:dyDescent="0.15">
      <c r="A593" s="1"/>
      <c r="B593" s="1"/>
      <c r="L593" s="1"/>
    </row>
    <row r="594" spans="1:12" ht="14.25" customHeight="1" x14ac:dyDescent="0.15">
      <c r="A594" s="1"/>
      <c r="B594" s="1"/>
      <c r="L594" s="1"/>
    </row>
    <row r="595" spans="1:12" ht="14.25" customHeight="1" x14ac:dyDescent="0.15">
      <c r="A595" s="1"/>
      <c r="B595" s="1"/>
      <c r="L595" s="1"/>
    </row>
    <row r="596" spans="1:12" ht="14.25" customHeight="1" x14ac:dyDescent="0.15">
      <c r="A596" s="1"/>
      <c r="B596" s="1"/>
      <c r="L596" s="1"/>
    </row>
    <row r="597" spans="1:12" ht="14.25" customHeight="1" x14ac:dyDescent="0.15">
      <c r="A597" s="1"/>
      <c r="B597" s="1"/>
      <c r="L597" s="1"/>
    </row>
    <row r="598" spans="1:12" ht="14.25" customHeight="1" x14ac:dyDescent="0.15">
      <c r="A598" s="1"/>
      <c r="B598" s="1"/>
      <c r="L598" s="1"/>
    </row>
    <row r="599" spans="1:12" ht="14.25" customHeight="1" x14ac:dyDescent="0.15">
      <c r="A599" s="1"/>
      <c r="B599" s="1"/>
      <c r="L599" s="1"/>
    </row>
    <row r="600" spans="1:12" ht="14.25" customHeight="1" x14ac:dyDescent="0.15">
      <c r="A600" s="1"/>
      <c r="B600" s="1"/>
      <c r="L600" s="1"/>
    </row>
    <row r="601" spans="1:12" ht="14.25" customHeight="1" x14ac:dyDescent="0.15">
      <c r="A601" s="1"/>
      <c r="B601" s="1"/>
      <c r="L601" s="1"/>
    </row>
    <row r="602" spans="1:12" ht="14.25" customHeight="1" x14ac:dyDescent="0.15">
      <c r="A602" s="1"/>
      <c r="B602" s="1"/>
      <c r="L602" s="1"/>
    </row>
    <row r="603" spans="1:12" ht="14.25" customHeight="1" x14ac:dyDescent="0.15">
      <c r="A603" s="1"/>
      <c r="B603" s="1"/>
      <c r="L603" s="1"/>
    </row>
    <row r="604" spans="1:12" ht="14.25" customHeight="1" x14ac:dyDescent="0.15">
      <c r="A604" s="1"/>
      <c r="B604" s="1"/>
      <c r="L604" s="1"/>
    </row>
    <row r="605" spans="1:12" ht="14.25" customHeight="1" x14ac:dyDescent="0.15">
      <c r="A605" s="1"/>
      <c r="B605" s="1"/>
      <c r="L605" s="1"/>
    </row>
    <row r="606" spans="1:12" ht="14.25" customHeight="1" x14ac:dyDescent="0.15">
      <c r="A606" s="1"/>
      <c r="B606" s="1"/>
      <c r="L606" s="1"/>
    </row>
    <row r="607" spans="1:12" ht="14.25" customHeight="1" x14ac:dyDescent="0.15">
      <c r="A607" s="1"/>
      <c r="B607" s="1"/>
      <c r="L607" s="1"/>
    </row>
    <row r="608" spans="1:12" ht="14.25" customHeight="1" x14ac:dyDescent="0.15">
      <c r="A608" s="1"/>
      <c r="B608" s="1"/>
      <c r="L608" s="1"/>
    </row>
    <row r="609" spans="1:12" ht="14.25" customHeight="1" x14ac:dyDescent="0.15">
      <c r="A609" s="1"/>
      <c r="B609" s="1"/>
      <c r="L609" s="1"/>
    </row>
    <row r="610" spans="1:12" ht="14.25" customHeight="1" x14ac:dyDescent="0.15">
      <c r="A610" s="1"/>
      <c r="B610" s="1"/>
      <c r="L610" s="1"/>
    </row>
    <row r="611" spans="1:12" ht="14.25" customHeight="1" x14ac:dyDescent="0.15">
      <c r="A611" s="1"/>
      <c r="B611" s="1"/>
      <c r="L611" s="1"/>
    </row>
    <row r="612" spans="1:12" ht="14.25" customHeight="1" x14ac:dyDescent="0.15">
      <c r="A612" s="1"/>
      <c r="B612" s="1"/>
      <c r="L612" s="1"/>
    </row>
    <row r="613" spans="1:12" ht="14.25" customHeight="1" x14ac:dyDescent="0.15">
      <c r="A613" s="1"/>
      <c r="B613" s="1"/>
      <c r="L613" s="1"/>
    </row>
    <row r="614" spans="1:12" ht="14.25" customHeight="1" x14ac:dyDescent="0.15">
      <c r="A614" s="1"/>
      <c r="B614" s="1"/>
      <c r="L614" s="1"/>
    </row>
    <row r="615" spans="1:12" ht="14.25" customHeight="1" x14ac:dyDescent="0.15">
      <c r="A615" s="1"/>
      <c r="B615" s="1"/>
      <c r="L615" s="1"/>
    </row>
    <row r="616" spans="1:12" ht="14.25" customHeight="1" x14ac:dyDescent="0.15">
      <c r="A616" s="1"/>
      <c r="B616" s="1"/>
      <c r="L616" s="1"/>
    </row>
    <row r="617" spans="1:12" ht="14.25" customHeight="1" x14ac:dyDescent="0.15">
      <c r="A617" s="1"/>
      <c r="B617" s="1"/>
      <c r="L617" s="1"/>
    </row>
    <row r="618" spans="1:12" ht="14.25" customHeight="1" x14ac:dyDescent="0.15">
      <c r="A618" s="1"/>
      <c r="B618" s="1"/>
      <c r="L618" s="1"/>
    </row>
    <row r="619" spans="1:12" ht="14.25" customHeight="1" x14ac:dyDescent="0.15">
      <c r="A619" s="1"/>
      <c r="B619" s="1"/>
      <c r="L619" s="1"/>
    </row>
    <row r="620" spans="1:12" ht="14.25" customHeight="1" x14ac:dyDescent="0.15">
      <c r="A620" s="1"/>
      <c r="B620" s="1"/>
      <c r="L620" s="1"/>
    </row>
    <row r="621" spans="1:12" ht="14.25" customHeight="1" x14ac:dyDescent="0.15">
      <c r="A621" s="1"/>
      <c r="B621" s="1"/>
      <c r="L621" s="1"/>
    </row>
    <row r="622" spans="1:12" ht="14.25" customHeight="1" x14ac:dyDescent="0.15">
      <c r="A622" s="1"/>
      <c r="B622" s="1"/>
      <c r="L622" s="1"/>
    </row>
    <row r="623" spans="1:12" ht="14.25" customHeight="1" x14ac:dyDescent="0.15">
      <c r="A623" s="1"/>
      <c r="B623" s="1"/>
      <c r="L623" s="1"/>
    </row>
    <row r="624" spans="1:12" ht="14.25" customHeight="1" x14ac:dyDescent="0.15">
      <c r="A624" s="1"/>
      <c r="B624" s="1"/>
      <c r="L624" s="1"/>
    </row>
    <row r="625" spans="1:12" ht="14.25" customHeight="1" x14ac:dyDescent="0.15">
      <c r="A625" s="1"/>
      <c r="B625" s="1"/>
      <c r="L625" s="1"/>
    </row>
    <row r="626" spans="1:12" ht="14.25" customHeight="1" x14ac:dyDescent="0.15">
      <c r="A626" s="1"/>
      <c r="B626" s="1"/>
      <c r="L626" s="1"/>
    </row>
    <row r="627" spans="1:12" ht="14.25" customHeight="1" x14ac:dyDescent="0.15">
      <c r="A627" s="1"/>
      <c r="B627" s="1"/>
      <c r="L627" s="1"/>
    </row>
    <row r="628" spans="1:12" ht="14.25" customHeight="1" x14ac:dyDescent="0.15">
      <c r="A628" s="1"/>
      <c r="B628" s="1"/>
      <c r="L628" s="1"/>
    </row>
    <row r="629" spans="1:12" ht="14.25" customHeight="1" x14ac:dyDescent="0.15">
      <c r="A629" s="1"/>
      <c r="B629" s="1"/>
      <c r="L629" s="1"/>
    </row>
    <row r="630" spans="1:12" ht="14.25" customHeight="1" x14ac:dyDescent="0.15">
      <c r="A630" s="1"/>
      <c r="B630" s="1"/>
      <c r="L630" s="1"/>
    </row>
    <row r="631" spans="1:12" ht="14.25" customHeight="1" x14ac:dyDescent="0.15">
      <c r="A631" s="1"/>
      <c r="B631" s="1"/>
      <c r="L631" s="1"/>
    </row>
    <row r="632" spans="1:12" ht="14.25" customHeight="1" x14ac:dyDescent="0.15">
      <c r="A632" s="1"/>
      <c r="B632" s="1"/>
      <c r="L632" s="1"/>
    </row>
    <row r="633" spans="1:12" ht="14.25" customHeight="1" x14ac:dyDescent="0.15">
      <c r="A633" s="1"/>
      <c r="B633" s="1"/>
      <c r="L633" s="1"/>
    </row>
    <row r="634" spans="1:12" ht="14.25" customHeight="1" x14ac:dyDescent="0.15">
      <c r="A634" s="1"/>
      <c r="B634" s="1"/>
      <c r="L634" s="1"/>
    </row>
    <row r="635" spans="1:12" ht="14.25" customHeight="1" x14ac:dyDescent="0.15">
      <c r="A635" s="1"/>
      <c r="B635" s="1"/>
      <c r="L635" s="1"/>
    </row>
    <row r="636" spans="1:12" ht="14.25" customHeight="1" x14ac:dyDescent="0.15">
      <c r="A636" s="1"/>
      <c r="B636" s="1"/>
      <c r="L636" s="1"/>
    </row>
    <row r="637" spans="1:12" ht="14.25" customHeight="1" x14ac:dyDescent="0.15">
      <c r="A637" s="1"/>
      <c r="B637" s="1"/>
      <c r="L637" s="1"/>
    </row>
    <row r="638" spans="1:12" ht="14.25" customHeight="1" x14ac:dyDescent="0.15">
      <c r="A638" s="1"/>
      <c r="B638" s="1"/>
      <c r="L638" s="1"/>
    </row>
    <row r="639" spans="1:12" ht="14.25" customHeight="1" x14ac:dyDescent="0.15">
      <c r="A639" s="1"/>
      <c r="B639" s="1"/>
      <c r="L639" s="1"/>
    </row>
    <row r="640" spans="1:12" ht="14.25" customHeight="1" x14ac:dyDescent="0.15">
      <c r="A640" s="1"/>
      <c r="B640" s="1"/>
      <c r="L640" s="1"/>
    </row>
    <row r="641" spans="1:12" ht="14.25" customHeight="1" x14ac:dyDescent="0.15">
      <c r="A641" s="1"/>
      <c r="B641" s="1"/>
      <c r="L641" s="1"/>
    </row>
    <row r="642" spans="1:12" ht="14.25" customHeight="1" x14ac:dyDescent="0.15">
      <c r="A642" s="1"/>
      <c r="B642" s="1"/>
      <c r="L642" s="1"/>
    </row>
    <row r="643" spans="1:12" ht="14.25" customHeight="1" x14ac:dyDescent="0.15">
      <c r="A643" s="1"/>
      <c r="B643" s="1"/>
      <c r="L643" s="1"/>
    </row>
    <row r="644" spans="1:12" ht="14.25" customHeight="1" x14ac:dyDescent="0.15">
      <c r="A644" s="1"/>
      <c r="B644" s="1"/>
      <c r="L644" s="1"/>
    </row>
    <row r="645" spans="1:12" ht="14.25" customHeight="1" x14ac:dyDescent="0.15">
      <c r="A645" s="1"/>
      <c r="B645" s="1"/>
      <c r="L645" s="1"/>
    </row>
    <row r="646" spans="1:12" ht="14.25" customHeight="1" x14ac:dyDescent="0.15">
      <c r="A646" s="1"/>
      <c r="B646" s="1"/>
      <c r="L646" s="1"/>
    </row>
    <row r="647" spans="1:12" ht="14.25" customHeight="1" x14ac:dyDescent="0.15">
      <c r="A647" s="1"/>
      <c r="B647" s="1"/>
      <c r="L647" s="1"/>
    </row>
    <row r="648" spans="1:12" ht="14.25" customHeight="1" x14ac:dyDescent="0.15">
      <c r="A648" s="1"/>
      <c r="B648" s="1"/>
      <c r="L648" s="1"/>
    </row>
    <row r="649" spans="1:12" ht="14.25" customHeight="1" x14ac:dyDescent="0.15">
      <c r="A649" s="1"/>
      <c r="B649" s="1"/>
      <c r="L649" s="1"/>
    </row>
    <row r="650" spans="1:12" ht="14.25" customHeight="1" x14ac:dyDescent="0.15">
      <c r="A650" s="1"/>
      <c r="B650" s="1"/>
      <c r="L650" s="1"/>
    </row>
    <row r="651" spans="1:12" ht="14.25" customHeight="1" x14ac:dyDescent="0.15">
      <c r="A651" s="1"/>
      <c r="B651" s="1"/>
      <c r="L651" s="1"/>
    </row>
    <row r="652" spans="1:12" ht="14.25" customHeight="1" x14ac:dyDescent="0.15">
      <c r="A652" s="1"/>
      <c r="B652" s="1"/>
      <c r="L652" s="1"/>
    </row>
    <row r="653" spans="1:12" ht="14.25" customHeight="1" x14ac:dyDescent="0.15">
      <c r="A653" s="1"/>
      <c r="B653" s="1"/>
      <c r="L653" s="1"/>
    </row>
    <row r="654" spans="1:12" ht="14.25" customHeight="1" x14ac:dyDescent="0.15">
      <c r="A654" s="1"/>
      <c r="B654" s="1"/>
      <c r="L654" s="1"/>
    </row>
    <row r="655" spans="1:12" ht="14.25" customHeight="1" x14ac:dyDescent="0.15">
      <c r="A655" s="1"/>
      <c r="B655" s="1"/>
      <c r="L655" s="1"/>
    </row>
    <row r="656" spans="1:12" ht="14.25" customHeight="1" x14ac:dyDescent="0.15">
      <c r="A656" s="1"/>
      <c r="B656" s="1"/>
      <c r="L656" s="1"/>
    </row>
    <row r="657" spans="1:12" ht="14.25" customHeight="1" x14ac:dyDescent="0.15">
      <c r="A657" s="1"/>
      <c r="B657" s="1"/>
      <c r="L657" s="1"/>
    </row>
    <row r="658" spans="1:12" ht="14.25" customHeight="1" x14ac:dyDescent="0.15">
      <c r="A658" s="1"/>
      <c r="B658" s="1"/>
      <c r="L658" s="1"/>
    </row>
    <row r="659" spans="1:12" ht="14.25" customHeight="1" x14ac:dyDescent="0.15">
      <c r="A659" s="1"/>
      <c r="B659" s="1"/>
      <c r="L659" s="1"/>
    </row>
    <row r="660" spans="1:12" ht="14.25" customHeight="1" x14ac:dyDescent="0.15">
      <c r="A660" s="1"/>
      <c r="B660" s="1"/>
      <c r="L660" s="1"/>
    </row>
    <row r="661" spans="1:12" ht="14.25" customHeight="1" x14ac:dyDescent="0.15">
      <c r="A661" s="1"/>
      <c r="B661" s="1"/>
      <c r="L661" s="1"/>
    </row>
    <row r="662" spans="1:12" ht="14.25" customHeight="1" x14ac:dyDescent="0.15">
      <c r="A662" s="1"/>
      <c r="B662" s="1"/>
      <c r="L662" s="1"/>
    </row>
    <row r="663" spans="1:12" ht="14.25" customHeight="1" x14ac:dyDescent="0.15">
      <c r="A663" s="1"/>
      <c r="B663" s="1"/>
      <c r="L663" s="1"/>
    </row>
    <row r="664" spans="1:12" ht="14.25" customHeight="1" x14ac:dyDescent="0.15">
      <c r="A664" s="1"/>
      <c r="B664" s="1"/>
      <c r="L664" s="1"/>
    </row>
    <row r="665" spans="1:12" ht="14.25" customHeight="1" x14ac:dyDescent="0.15">
      <c r="A665" s="1"/>
      <c r="B665" s="1"/>
      <c r="L665" s="1"/>
    </row>
    <row r="666" spans="1:12" ht="14.25" customHeight="1" x14ac:dyDescent="0.15">
      <c r="A666" s="1"/>
      <c r="B666" s="1"/>
      <c r="L666" s="1"/>
    </row>
    <row r="667" spans="1:12" ht="14.25" customHeight="1" x14ac:dyDescent="0.15">
      <c r="A667" s="1"/>
      <c r="B667" s="1"/>
      <c r="L667" s="1"/>
    </row>
    <row r="668" spans="1:12" ht="14.25" customHeight="1" x14ac:dyDescent="0.15">
      <c r="A668" s="1"/>
      <c r="B668" s="1"/>
      <c r="L668" s="1"/>
    </row>
    <row r="669" spans="1:12" ht="14.25" customHeight="1" x14ac:dyDescent="0.15">
      <c r="A669" s="1"/>
      <c r="B669" s="1"/>
      <c r="L669" s="1"/>
    </row>
    <row r="670" spans="1:12" ht="14.25" customHeight="1" x14ac:dyDescent="0.15">
      <c r="A670" s="1"/>
      <c r="B670" s="1"/>
      <c r="L670" s="1"/>
    </row>
    <row r="671" spans="1:12" ht="14.25" customHeight="1" x14ac:dyDescent="0.15">
      <c r="A671" s="1"/>
      <c r="B671" s="1"/>
      <c r="L671" s="1"/>
    </row>
    <row r="672" spans="1:12" ht="14.25" customHeight="1" x14ac:dyDescent="0.15">
      <c r="A672" s="1"/>
      <c r="B672" s="1"/>
      <c r="L672" s="1"/>
    </row>
    <row r="673" spans="1:12" ht="14.25" customHeight="1" x14ac:dyDescent="0.15">
      <c r="A673" s="1"/>
      <c r="B673" s="1"/>
      <c r="L673" s="1"/>
    </row>
    <row r="674" spans="1:12" ht="14.25" customHeight="1" x14ac:dyDescent="0.15">
      <c r="A674" s="1"/>
      <c r="B674" s="1"/>
      <c r="L674" s="1"/>
    </row>
    <row r="675" spans="1:12" ht="14.25" customHeight="1" x14ac:dyDescent="0.15">
      <c r="A675" s="1"/>
      <c r="B675" s="1"/>
      <c r="L675" s="1"/>
    </row>
    <row r="676" spans="1:12" ht="14.25" customHeight="1" x14ac:dyDescent="0.15">
      <c r="A676" s="1"/>
      <c r="B676" s="1"/>
      <c r="L676" s="1"/>
    </row>
    <row r="677" spans="1:12" ht="14.25" customHeight="1" x14ac:dyDescent="0.15">
      <c r="A677" s="1"/>
      <c r="B677" s="1"/>
      <c r="L677" s="1"/>
    </row>
    <row r="678" spans="1:12" ht="14.25" customHeight="1" x14ac:dyDescent="0.15">
      <c r="A678" s="1"/>
      <c r="B678" s="1"/>
      <c r="L678" s="1"/>
    </row>
    <row r="679" spans="1:12" ht="14.25" customHeight="1" x14ac:dyDescent="0.15">
      <c r="A679" s="1"/>
      <c r="B679" s="1"/>
      <c r="L679" s="1"/>
    </row>
    <row r="680" spans="1:12" ht="14.25" customHeight="1" x14ac:dyDescent="0.15">
      <c r="A680" s="1"/>
      <c r="B680" s="1"/>
      <c r="L680" s="1"/>
    </row>
    <row r="681" spans="1:12" ht="14.25" customHeight="1" x14ac:dyDescent="0.15">
      <c r="A681" s="1"/>
      <c r="B681" s="1"/>
      <c r="L681" s="1"/>
    </row>
    <row r="682" spans="1:12" ht="14.25" customHeight="1" x14ac:dyDescent="0.15">
      <c r="A682" s="1"/>
      <c r="B682" s="1"/>
      <c r="L682" s="1"/>
    </row>
    <row r="683" spans="1:12" ht="14.25" customHeight="1" x14ac:dyDescent="0.15">
      <c r="A683" s="1"/>
      <c r="B683" s="1"/>
      <c r="L683" s="1"/>
    </row>
    <row r="684" spans="1:12" ht="14.25" customHeight="1" x14ac:dyDescent="0.15">
      <c r="A684" s="1"/>
      <c r="B684" s="1"/>
      <c r="L684" s="1"/>
    </row>
    <row r="685" spans="1:12" ht="14.25" customHeight="1" x14ac:dyDescent="0.15">
      <c r="A685" s="1"/>
      <c r="B685" s="1"/>
      <c r="L685" s="1"/>
    </row>
    <row r="686" spans="1:12" ht="14.25" customHeight="1" x14ac:dyDescent="0.15">
      <c r="A686" s="1"/>
      <c r="B686" s="1"/>
      <c r="L686" s="1"/>
    </row>
    <row r="687" spans="1:12" ht="14.25" customHeight="1" x14ac:dyDescent="0.15">
      <c r="A687" s="1"/>
      <c r="B687" s="1"/>
      <c r="L687" s="1"/>
    </row>
    <row r="688" spans="1:12" ht="14.25" customHeight="1" x14ac:dyDescent="0.15">
      <c r="A688" s="1"/>
      <c r="B688" s="1"/>
      <c r="L688" s="1"/>
    </row>
    <row r="689" spans="1:12" ht="14.25" customHeight="1" x14ac:dyDescent="0.15">
      <c r="A689" s="1"/>
      <c r="B689" s="1"/>
      <c r="L689" s="1"/>
    </row>
    <row r="690" spans="1:12" ht="14.25" customHeight="1" x14ac:dyDescent="0.15">
      <c r="A690" s="1"/>
      <c r="B690" s="1"/>
      <c r="L690" s="1"/>
    </row>
    <row r="691" spans="1:12" ht="14.25" customHeight="1" x14ac:dyDescent="0.15">
      <c r="A691" s="1"/>
      <c r="B691" s="1"/>
      <c r="L691" s="1"/>
    </row>
    <row r="692" spans="1:12" ht="14.25" customHeight="1" x14ac:dyDescent="0.15">
      <c r="A692" s="1"/>
      <c r="B692" s="1"/>
      <c r="L692" s="1"/>
    </row>
    <row r="693" spans="1:12" ht="14.25" customHeight="1" x14ac:dyDescent="0.15">
      <c r="A693" s="1"/>
      <c r="B693" s="1"/>
      <c r="L693" s="1"/>
    </row>
    <row r="694" spans="1:12" ht="14.25" customHeight="1" x14ac:dyDescent="0.15">
      <c r="A694" s="1"/>
      <c r="B694" s="1"/>
      <c r="L694" s="1"/>
    </row>
    <row r="695" spans="1:12" ht="14.25" customHeight="1" x14ac:dyDescent="0.15">
      <c r="A695" s="1"/>
      <c r="B695" s="1"/>
      <c r="L695" s="1"/>
    </row>
    <row r="696" spans="1:12" ht="14.25" customHeight="1" x14ac:dyDescent="0.15">
      <c r="A696" s="1"/>
      <c r="B696" s="1"/>
      <c r="L696" s="1"/>
    </row>
    <row r="697" spans="1:12" ht="14.25" customHeight="1" x14ac:dyDescent="0.15">
      <c r="A697" s="1"/>
      <c r="B697" s="1"/>
      <c r="L697" s="1"/>
    </row>
    <row r="698" spans="1:12" ht="14.25" customHeight="1" x14ac:dyDescent="0.15">
      <c r="A698" s="1"/>
      <c r="B698" s="1"/>
      <c r="L698" s="1"/>
    </row>
    <row r="699" spans="1:12" ht="14.25" customHeight="1" x14ac:dyDescent="0.15">
      <c r="A699" s="1"/>
      <c r="B699" s="1"/>
      <c r="L699" s="1"/>
    </row>
    <row r="700" spans="1:12" ht="14.25" customHeight="1" x14ac:dyDescent="0.15">
      <c r="A700" s="1"/>
      <c r="B700" s="1"/>
      <c r="L700" s="1"/>
    </row>
    <row r="701" spans="1:12" ht="14.25" customHeight="1" x14ac:dyDescent="0.15">
      <c r="A701" s="1"/>
      <c r="B701" s="1"/>
      <c r="L701" s="1"/>
    </row>
    <row r="702" spans="1:12" ht="14.25" customHeight="1" x14ac:dyDescent="0.15">
      <c r="A702" s="1"/>
      <c r="B702" s="1"/>
      <c r="L702" s="1"/>
    </row>
    <row r="703" spans="1:12" ht="14.25" customHeight="1" x14ac:dyDescent="0.15">
      <c r="A703" s="1"/>
      <c r="B703" s="1"/>
      <c r="L703" s="1"/>
    </row>
    <row r="704" spans="1:12" ht="14.25" customHeight="1" x14ac:dyDescent="0.15">
      <c r="A704" s="1"/>
      <c r="B704" s="1"/>
      <c r="L704" s="1"/>
    </row>
    <row r="705" spans="1:12" ht="14.25" customHeight="1" x14ac:dyDescent="0.15">
      <c r="A705" s="1"/>
      <c r="B705" s="1"/>
      <c r="L705" s="1"/>
    </row>
    <row r="706" spans="1:12" ht="14.25" customHeight="1" x14ac:dyDescent="0.15">
      <c r="A706" s="1"/>
      <c r="B706" s="1"/>
      <c r="L706" s="1"/>
    </row>
    <row r="707" spans="1:12" ht="14.25" customHeight="1" x14ac:dyDescent="0.15">
      <c r="A707" s="1"/>
      <c r="B707" s="1"/>
      <c r="L707" s="1"/>
    </row>
    <row r="708" spans="1:12" ht="14.25" customHeight="1" x14ac:dyDescent="0.15">
      <c r="A708" s="1"/>
      <c r="B708" s="1"/>
      <c r="L708" s="1"/>
    </row>
    <row r="709" spans="1:12" ht="14.25" customHeight="1" x14ac:dyDescent="0.15">
      <c r="A709" s="1"/>
      <c r="B709" s="1"/>
      <c r="L709" s="1"/>
    </row>
    <row r="710" spans="1:12" ht="14.25" customHeight="1" x14ac:dyDescent="0.15">
      <c r="A710" s="1"/>
      <c r="B710" s="1"/>
      <c r="L710" s="1"/>
    </row>
    <row r="711" spans="1:12" ht="14.25" customHeight="1" x14ac:dyDescent="0.15">
      <c r="A711" s="1"/>
      <c r="B711" s="1"/>
      <c r="L711" s="1"/>
    </row>
    <row r="712" spans="1:12" ht="14.25" customHeight="1" x14ac:dyDescent="0.15">
      <c r="A712" s="1"/>
      <c r="B712" s="1"/>
      <c r="L712" s="1"/>
    </row>
    <row r="713" spans="1:12" ht="14.25" customHeight="1" x14ac:dyDescent="0.15">
      <c r="A713" s="1"/>
      <c r="B713" s="1"/>
      <c r="L713" s="1"/>
    </row>
    <row r="714" spans="1:12" ht="14.25" customHeight="1" x14ac:dyDescent="0.15">
      <c r="A714" s="1"/>
      <c r="B714" s="1"/>
      <c r="L714" s="1"/>
    </row>
    <row r="715" spans="1:12" ht="14.25" customHeight="1" x14ac:dyDescent="0.15">
      <c r="A715" s="1"/>
      <c r="B715" s="1"/>
      <c r="L715" s="1"/>
    </row>
    <row r="716" spans="1:12" ht="14.25" customHeight="1" x14ac:dyDescent="0.15">
      <c r="A716" s="1"/>
      <c r="B716" s="1"/>
      <c r="L716" s="1"/>
    </row>
    <row r="717" spans="1:12" ht="14.25" customHeight="1" x14ac:dyDescent="0.15">
      <c r="A717" s="1"/>
      <c r="B717" s="1"/>
      <c r="L717" s="1"/>
    </row>
    <row r="718" spans="1:12" ht="14.25" customHeight="1" x14ac:dyDescent="0.15">
      <c r="A718" s="1"/>
      <c r="B718" s="1"/>
      <c r="L718" s="1"/>
    </row>
    <row r="719" spans="1:12" ht="14.25" customHeight="1" x14ac:dyDescent="0.15">
      <c r="A719" s="1"/>
      <c r="B719" s="1"/>
      <c r="L719" s="1"/>
    </row>
    <row r="720" spans="1:12" ht="14.25" customHeight="1" x14ac:dyDescent="0.15">
      <c r="A720" s="1"/>
      <c r="B720" s="1"/>
      <c r="L720" s="1"/>
    </row>
    <row r="721" spans="1:12" ht="14.25" customHeight="1" x14ac:dyDescent="0.15">
      <c r="A721" s="1"/>
      <c r="B721" s="1"/>
      <c r="L721" s="1"/>
    </row>
    <row r="722" spans="1:12" ht="14.25" customHeight="1" x14ac:dyDescent="0.15">
      <c r="A722" s="1"/>
      <c r="B722" s="1"/>
      <c r="L722" s="1"/>
    </row>
    <row r="723" spans="1:12" ht="14.25" customHeight="1" x14ac:dyDescent="0.15">
      <c r="A723" s="1"/>
      <c r="B723" s="1"/>
      <c r="L723" s="1"/>
    </row>
    <row r="724" spans="1:12" ht="14.25" customHeight="1" x14ac:dyDescent="0.15">
      <c r="A724" s="1"/>
      <c r="B724" s="1"/>
      <c r="L724" s="1"/>
    </row>
    <row r="725" spans="1:12" ht="14.25" customHeight="1" x14ac:dyDescent="0.15">
      <c r="A725" s="1"/>
      <c r="B725" s="1"/>
      <c r="L725" s="1"/>
    </row>
    <row r="726" spans="1:12" ht="14.25" customHeight="1" x14ac:dyDescent="0.15">
      <c r="A726" s="1"/>
      <c r="B726" s="1"/>
      <c r="L726" s="1"/>
    </row>
    <row r="727" spans="1:12" ht="14.25" customHeight="1" x14ac:dyDescent="0.15">
      <c r="A727" s="1"/>
      <c r="B727" s="1"/>
      <c r="L727" s="1"/>
    </row>
    <row r="728" spans="1:12" ht="14.25" customHeight="1" x14ac:dyDescent="0.15">
      <c r="A728" s="1"/>
      <c r="B728" s="1"/>
      <c r="L728" s="1"/>
    </row>
    <row r="729" spans="1:12" ht="14.25" customHeight="1" x14ac:dyDescent="0.15">
      <c r="A729" s="1"/>
      <c r="B729" s="1"/>
      <c r="L729" s="1"/>
    </row>
    <row r="730" spans="1:12" ht="14.25" customHeight="1" x14ac:dyDescent="0.15">
      <c r="A730" s="1"/>
      <c r="B730" s="1"/>
      <c r="L730" s="1"/>
    </row>
    <row r="731" spans="1:12" ht="14.25" customHeight="1" x14ac:dyDescent="0.15">
      <c r="A731" s="1"/>
      <c r="B731" s="1"/>
      <c r="L731" s="1"/>
    </row>
    <row r="732" spans="1:12" ht="14.25" customHeight="1" x14ac:dyDescent="0.15">
      <c r="A732" s="1"/>
      <c r="B732" s="1"/>
      <c r="L732" s="1"/>
    </row>
    <row r="733" spans="1:12" ht="14.25" customHeight="1" x14ac:dyDescent="0.15">
      <c r="A733" s="1"/>
      <c r="B733" s="1"/>
      <c r="L733" s="1"/>
    </row>
    <row r="734" spans="1:12" ht="14.25" customHeight="1" x14ac:dyDescent="0.15">
      <c r="A734" s="1"/>
      <c r="B734" s="1"/>
      <c r="L734" s="1"/>
    </row>
    <row r="735" spans="1:12" ht="14.25" customHeight="1" x14ac:dyDescent="0.15">
      <c r="A735" s="1"/>
      <c r="B735" s="1"/>
      <c r="L735" s="1"/>
    </row>
    <row r="736" spans="1:12" ht="14.25" customHeight="1" x14ac:dyDescent="0.15">
      <c r="A736" s="1"/>
      <c r="B736" s="1"/>
      <c r="L736" s="1"/>
    </row>
    <row r="737" spans="1:12" ht="14.25" customHeight="1" x14ac:dyDescent="0.15">
      <c r="A737" s="1"/>
      <c r="B737" s="1"/>
      <c r="L737" s="1"/>
    </row>
    <row r="738" spans="1:12" ht="14.25" customHeight="1" x14ac:dyDescent="0.15">
      <c r="A738" s="1"/>
      <c r="B738" s="1"/>
      <c r="L738" s="1"/>
    </row>
    <row r="739" spans="1:12" ht="14.25" customHeight="1" x14ac:dyDescent="0.15">
      <c r="A739" s="1"/>
      <c r="B739" s="1"/>
      <c r="L739" s="1"/>
    </row>
    <row r="740" spans="1:12" ht="14.25" customHeight="1" x14ac:dyDescent="0.15">
      <c r="A740" s="1"/>
      <c r="B740" s="1"/>
      <c r="L740" s="1"/>
    </row>
    <row r="741" spans="1:12" ht="14.25" customHeight="1" x14ac:dyDescent="0.15">
      <c r="A741" s="1"/>
      <c r="B741" s="1"/>
      <c r="L741" s="1"/>
    </row>
    <row r="742" spans="1:12" ht="14.25" customHeight="1" x14ac:dyDescent="0.15">
      <c r="A742" s="1"/>
      <c r="B742" s="1"/>
      <c r="L742" s="1"/>
    </row>
    <row r="743" spans="1:12" ht="14.25" customHeight="1" x14ac:dyDescent="0.15">
      <c r="A743" s="1"/>
      <c r="B743" s="1"/>
      <c r="L743" s="1"/>
    </row>
    <row r="744" spans="1:12" ht="14.25" customHeight="1" x14ac:dyDescent="0.15">
      <c r="A744" s="1"/>
      <c r="B744" s="1"/>
      <c r="L744" s="1"/>
    </row>
    <row r="745" spans="1:12" ht="14.25" customHeight="1" x14ac:dyDescent="0.15">
      <c r="A745" s="1"/>
      <c r="B745" s="1"/>
      <c r="L745" s="1"/>
    </row>
    <row r="746" spans="1:12" ht="14.25" customHeight="1" x14ac:dyDescent="0.15">
      <c r="A746" s="1"/>
      <c r="B746" s="1"/>
      <c r="L746" s="1"/>
    </row>
    <row r="747" spans="1:12" ht="14.25" customHeight="1" x14ac:dyDescent="0.15">
      <c r="A747" s="1"/>
      <c r="B747" s="1"/>
      <c r="L747" s="1"/>
    </row>
    <row r="748" spans="1:12" ht="14.25" customHeight="1" x14ac:dyDescent="0.15">
      <c r="A748" s="1"/>
      <c r="B748" s="1"/>
      <c r="L748" s="1"/>
    </row>
    <row r="749" spans="1:12" ht="14.25" customHeight="1" x14ac:dyDescent="0.15">
      <c r="A749" s="1"/>
      <c r="B749" s="1"/>
      <c r="L749" s="1"/>
    </row>
    <row r="750" spans="1:12" ht="14.25" customHeight="1" x14ac:dyDescent="0.15">
      <c r="A750" s="1"/>
      <c r="B750" s="1"/>
      <c r="L750" s="1"/>
    </row>
    <row r="751" spans="1:12" ht="14.25" customHeight="1" x14ac:dyDescent="0.15">
      <c r="A751" s="1"/>
      <c r="B751" s="1"/>
      <c r="L751" s="1"/>
    </row>
    <row r="752" spans="1:12" ht="14.25" customHeight="1" x14ac:dyDescent="0.15">
      <c r="A752" s="1"/>
      <c r="B752" s="1"/>
      <c r="L752" s="1"/>
    </row>
    <row r="753" spans="1:12" ht="14.25" customHeight="1" x14ac:dyDescent="0.15">
      <c r="A753" s="1"/>
      <c r="B753" s="1"/>
      <c r="L753" s="1"/>
    </row>
    <row r="754" spans="1:12" ht="14.25" customHeight="1" x14ac:dyDescent="0.15">
      <c r="A754" s="1"/>
      <c r="B754" s="1"/>
      <c r="L754" s="1"/>
    </row>
    <row r="755" spans="1:12" ht="14.25" customHeight="1" x14ac:dyDescent="0.15">
      <c r="A755" s="1"/>
      <c r="B755" s="1"/>
      <c r="L755" s="1"/>
    </row>
    <row r="756" spans="1:12" ht="14.25" customHeight="1" x14ac:dyDescent="0.15">
      <c r="A756" s="1"/>
      <c r="B756" s="1"/>
      <c r="L756" s="1"/>
    </row>
    <row r="757" spans="1:12" ht="14.25" customHeight="1" x14ac:dyDescent="0.15">
      <c r="A757" s="1"/>
      <c r="B757" s="1"/>
      <c r="L757" s="1"/>
    </row>
    <row r="758" spans="1:12" ht="14.25" customHeight="1" x14ac:dyDescent="0.15">
      <c r="A758" s="1"/>
      <c r="B758" s="1"/>
      <c r="L758" s="1"/>
    </row>
    <row r="759" spans="1:12" ht="14.25" customHeight="1" x14ac:dyDescent="0.15">
      <c r="A759" s="1"/>
      <c r="B759" s="1"/>
      <c r="L759" s="1"/>
    </row>
    <row r="760" spans="1:12" ht="14.25" customHeight="1" x14ac:dyDescent="0.15">
      <c r="A760" s="1"/>
      <c r="B760" s="1"/>
      <c r="L760" s="1"/>
    </row>
    <row r="761" spans="1:12" ht="14.25" customHeight="1" x14ac:dyDescent="0.15">
      <c r="A761" s="1"/>
      <c r="B761" s="1"/>
      <c r="L761" s="1"/>
    </row>
    <row r="762" spans="1:12" ht="14.25" customHeight="1" x14ac:dyDescent="0.15">
      <c r="A762" s="1"/>
      <c r="B762" s="1"/>
      <c r="L762" s="1"/>
    </row>
    <row r="763" spans="1:12" ht="14.25" customHeight="1" x14ac:dyDescent="0.15">
      <c r="A763" s="1"/>
      <c r="B763" s="1"/>
      <c r="L763" s="1"/>
    </row>
    <row r="764" spans="1:12" ht="14.25" customHeight="1" x14ac:dyDescent="0.15">
      <c r="A764" s="1"/>
      <c r="B764" s="1"/>
      <c r="L764" s="1"/>
    </row>
    <row r="765" spans="1:12" ht="14.25" customHeight="1" x14ac:dyDescent="0.15">
      <c r="A765" s="1"/>
      <c r="B765" s="1"/>
      <c r="L765" s="1"/>
    </row>
    <row r="766" spans="1:12" ht="14.25" customHeight="1" x14ac:dyDescent="0.15">
      <c r="A766" s="1"/>
      <c r="B766" s="1"/>
      <c r="L766" s="1"/>
    </row>
    <row r="767" spans="1:12" ht="14.25" customHeight="1" x14ac:dyDescent="0.15">
      <c r="A767" s="1"/>
      <c r="B767" s="1"/>
      <c r="L767" s="1"/>
    </row>
    <row r="768" spans="1:12" ht="14.25" customHeight="1" x14ac:dyDescent="0.15">
      <c r="A768" s="1"/>
      <c r="B768" s="1"/>
      <c r="L768" s="1"/>
    </row>
    <row r="769" spans="1:12" ht="14.25" customHeight="1" x14ac:dyDescent="0.15">
      <c r="A769" s="1"/>
      <c r="B769" s="1"/>
      <c r="L769" s="1"/>
    </row>
    <row r="770" spans="1:12" ht="14.25" customHeight="1" x14ac:dyDescent="0.15">
      <c r="A770" s="1"/>
      <c r="B770" s="1"/>
      <c r="L770" s="1"/>
    </row>
    <row r="771" spans="1:12" ht="14.25" customHeight="1" x14ac:dyDescent="0.15">
      <c r="A771" s="1"/>
      <c r="B771" s="1"/>
      <c r="L771" s="1"/>
    </row>
    <row r="772" spans="1:12" ht="14.25" customHeight="1" x14ac:dyDescent="0.15">
      <c r="A772" s="1"/>
      <c r="B772" s="1"/>
      <c r="L772" s="1"/>
    </row>
    <row r="773" spans="1:12" ht="14.25" customHeight="1" x14ac:dyDescent="0.15">
      <c r="A773" s="1"/>
      <c r="B773" s="1"/>
      <c r="L773" s="1"/>
    </row>
    <row r="774" spans="1:12" ht="14.25" customHeight="1" x14ac:dyDescent="0.15">
      <c r="A774" s="1"/>
      <c r="B774" s="1"/>
      <c r="L774" s="1"/>
    </row>
    <row r="775" spans="1:12" ht="14.25" customHeight="1" x14ac:dyDescent="0.15">
      <c r="A775" s="1"/>
      <c r="B775" s="1"/>
      <c r="L775" s="1"/>
    </row>
    <row r="776" spans="1:12" ht="14.25" customHeight="1" x14ac:dyDescent="0.15">
      <c r="A776" s="1"/>
      <c r="B776" s="1"/>
      <c r="L776" s="1"/>
    </row>
    <row r="777" spans="1:12" ht="14.25" customHeight="1" x14ac:dyDescent="0.15">
      <c r="A777" s="1"/>
      <c r="B777" s="1"/>
      <c r="L777" s="1"/>
    </row>
    <row r="778" spans="1:12" ht="14.25" customHeight="1" x14ac:dyDescent="0.15">
      <c r="A778" s="1"/>
      <c r="B778" s="1"/>
      <c r="L778" s="1"/>
    </row>
    <row r="779" spans="1:12" ht="14.25" customHeight="1" x14ac:dyDescent="0.15">
      <c r="A779" s="1"/>
      <c r="B779" s="1"/>
      <c r="L779" s="1"/>
    </row>
    <row r="780" spans="1:12" ht="14.25" customHeight="1" x14ac:dyDescent="0.15">
      <c r="A780" s="1"/>
      <c r="B780" s="1"/>
      <c r="L780" s="1"/>
    </row>
    <row r="781" spans="1:12" ht="14.25" customHeight="1" x14ac:dyDescent="0.15">
      <c r="A781" s="1"/>
      <c r="B781" s="1"/>
      <c r="L781" s="1"/>
    </row>
    <row r="782" spans="1:12" ht="14.25" customHeight="1" x14ac:dyDescent="0.15">
      <c r="A782" s="1"/>
      <c r="B782" s="1"/>
      <c r="L782" s="1"/>
    </row>
    <row r="783" spans="1:12" ht="14.25" customHeight="1" x14ac:dyDescent="0.15">
      <c r="A783" s="1"/>
      <c r="B783" s="1"/>
      <c r="L783" s="1"/>
    </row>
    <row r="784" spans="1:12" ht="14.25" customHeight="1" x14ac:dyDescent="0.15">
      <c r="A784" s="1"/>
      <c r="B784" s="1"/>
      <c r="L784" s="1"/>
    </row>
    <row r="785" spans="1:12" ht="14.25" customHeight="1" x14ac:dyDescent="0.15">
      <c r="A785" s="1"/>
      <c r="B785" s="1"/>
      <c r="L785" s="1"/>
    </row>
    <row r="786" spans="1:12" ht="14.25" customHeight="1" x14ac:dyDescent="0.15">
      <c r="A786" s="1"/>
      <c r="B786" s="1"/>
      <c r="L786" s="1"/>
    </row>
    <row r="787" spans="1:12" ht="14.25" customHeight="1" x14ac:dyDescent="0.15">
      <c r="A787" s="1"/>
      <c r="B787" s="1"/>
      <c r="L787" s="1"/>
    </row>
    <row r="788" spans="1:12" ht="14.25" customHeight="1" x14ac:dyDescent="0.15">
      <c r="A788" s="1"/>
      <c r="B788" s="1"/>
      <c r="L788" s="1"/>
    </row>
    <row r="789" spans="1:12" ht="14.25" customHeight="1" x14ac:dyDescent="0.15">
      <c r="A789" s="1"/>
      <c r="B789" s="1"/>
      <c r="L789" s="1"/>
    </row>
    <row r="790" spans="1:12" ht="14.25" customHeight="1" x14ac:dyDescent="0.15">
      <c r="A790" s="1"/>
      <c r="B790" s="1"/>
      <c r="L790" s="1"/>
    </row>
    <row r="791" spans="1:12" ht="14.25" customHeight="1" x14ac:dyDescent="0.15">
      <c r="A791" s="1"/>
      <c r="B791" s="1"/>
      <c r="L791" s="1"/>
    </row>
    <row r="792" spans="1:12" ht="14.25" customHeight="1" x14ac:dyDescent="0.15">
      <c r="A792" s="1"/>
      <c r="B792" s="1"/>
      <c r="L792" s="1"/>
    </row>
    <row r="793" spans="1:12" ht="14.25" customHeight="1" x14ac:dyDescent="0.15">
      <c r="A793" s="1"/>
      <c r="B793" s="1"/>
      <c r="L793" s="1"/>
    </row>
    <row r="794" spans="1:12" ht="14.25" customHeight="1" x14ac:dyDescent="0.15">
      <c r="A794" s="1"/>
      <c r="B794" s="1"/>
      <c r="L794" s="1"/>
    </row>
    <row r="795" spans="1:12" ht="14.25" customHeight="1" x14ac:dyDescent="0.15">
      <c r="A795" s="1"/>
      <c r="B795" s="1"/>
      <c r="L795" s="1"/>
    </row>
    <row r="796" spans="1:12" ht="14.25" customHeight="1" x14ac:dyDescent="0.15">
      <c r="A796" s="1"/>
      <c r="B796" s="1"/>
      <c r="L796" s="1"/>
    </row>
    <row r="797" spans="1:12" ht="14.25" customHeight="1" x14ac:dyDescent="0.15">
      <c r="A797" s="1"/>
      <c r="B797" s="1"/>
      <c r="L797" s="1"/>
    </row>
    <row r="798" spans="1:12" ht="14.25" customHeight="1" x14ac:dyDescent="0.15">
      <c r="A798" s="1"/>
      <c r="B798" s="1"/>
      <c r="L798" s="1"/>
    </row>
    <row r="799" spans="1:12" ht="14.25" customHeight="1" x14ac:dyDescent="0.15">
      <c r="A799" s="1"/>
      <c r="B799" s="1"/>
      <c r="L799" s="1"/>
    </row>
    <row r="800" spans="1:12" ht="14.25" customHeight="1" x14ac:dyDescent="0.15">
      <c r="A800" s="1"/>
      <c r="B800" s="1"/>
      <c r="L800" s="1"/>
    </row>
    <row r="801" spans="1:12" ht="14.25" customHeight="1" x14ac:dyDescent="0.15">
      <c r="A801" s="1"/>
      <c r="B801" s="1"/>
      <c r="L801" s="1"/>
    </row>
    <row r="802" spans="1:12" ht="14.25" customHeight="1" x14ac:dyDescent="0.15">
      <c r="A802" s="1"/>
      <c r="B802" s="1"/>
      <c r="L802" s="1"/>
    </row>
    <row r="803" spans="1:12" ht="14.25" customHeight="1" x14ac:dyDescent="0.15">
      <c r="A803" s="1"/>
      <c r="B803" s="1"/>
      <c r="L803" s="1"/>
    </row>
    <row r="804" spans="1:12" ht="14.25" customHeight="1" x14ac:dyDescent="0.15">
      <c r="A804" s="1"/>
      <c r="B804" s="1"/>
      <c r="L804" s="1"/>
    </row>
    <row r="805" spans="1:12" ht="14.25" customHeight="1" x14ac:dyDescent="0.15">
      <c r="A805" s="1"/>
      <c r="B805" s="1"/>
      <c r="L805" s="1"/>
    </row>
    <row r="806" spans="1:12" ht="14.25" customHeight="1" x14ac:dyDescent="0.15">
      <c r="A806" s="1"/>
      <c r="B806" s="1"/>
      <c r="L806" s="1"/>
    </row>
    <row r="807" spans="1:12" ht="14.25" customHeight="1" x14ac:dyDescent="0.15">
      <c r="A807" s="1"/>
      <c r="B807" s="1"/>
      <c r="L807" s="1"/>
    </row>
    <row r="808" spans="1:12" ht="14.25" customHeight="1" x14ac:dyDescent="0.15">
      <c r="A808" s="1"/>
      <c r="B808" s="1"/>
      <c r="L808" s="1"/>
    </row>
    <row r="809" spans="1:12" ht="14.25" customHeight="1" x14ac:dyDescent="0.15">
      <c r="A809" s="1"/>
      <c r="B809" s="1"/>
      <c r="L809" s="1"/>
    </row>
    <row r="810" spans="1:12" ht="14.25" customHeight="1" x14ac:dyDescent="0.15">
      <c r="A810" s="1"/>
      <c r="B810" s="1"/>
      <c r="L810" s="1"/>
    </row>
    <row r="811" spans="1:12" ht="14.25" customHeight="1" x14ac:dyDescent="0.15">
      <c r="A811" s="1"/>
      <c r="B811" s="1"/>
      <c r="L811" s="1"/>
    </row>
    <row r="812" spans="1:12" ht="14.25" customHeight="1" x14ac:dyDescent="0.15">
      <c r="A812" s="1"/>
      <c r="B812" s="1"/>
      <c r="L812" s="1"/>
    </row>
    <row r="813" spans="1:12" ht="14.25" customHeight="1" x14ac:dyDescent="0.15">
      <c r="A813" s="1"/>
      <c r="B813" s="1"/>
      <c r="L813" s="1"/>
    </row>
    <row r="814" spans="1:12" ht="14.25" customHeight="1" x14ac:dyDescent="0.15">
      <c r="A814" s="1"/>
      <c r="B814" s="1"/>
      <c r="L814" s="1"/>
    </row>
    <row r="815" spans="1:12" ht="14.25" customHeight="1" x14ac:dyDescent="0.15">
      <c r="A815" s="1"/>
      <c r="B815" s="1"/>
      <c r="L815" s="1"/>
    </row>
    <row r="816" spans="1:12" ht="14.25" customHeight="1" x14ac:dyDescent="0.15">
      <c r="A816" s="1"/>
      <c r="B816" s="1"/>
      <c r="L816" s="1"/>
    </row>
    <row r="817" spans="1:12" ht="14.25" customHeight="1" x14ac:dyDescent="0.15">
      <c r="A817" s="1"/>
      <c r="B817" s="1"/>
      <c r="L817" s="1"/>
    </row>
    <row r="818" spans="1:12" ht="14.25" customHeight="1" x14ac:dyDescent="0.15">
      <c r="A818" s="1"/>
      <c r="B818" s="1"/>
      <c r="L818" s="1"/>
    </row>
    <row r="819" spans="1:12" ht="14.25" customHeight="1" x14ac:dyDescent="0.15">
      <c r="A819" s="1"/>
      <c r="B819" s="1"/>
      <c r="L819" s="1"/>
    </row>
    <row r="820" spans="1:12" ht="14.25" customHeight="1" x14ac:dyDescent="0.15">
      <c r="A820" s="1"/>
      <c r="B820" s="1"/>
      <c r="L820" s="1"/>
    </row>
    <row r="821" spans="1:12" ht="14.25" customHeight="1" x14ac:dyDescent="0.15">
      <c r="A821" s="1"/>
      <c r="B821" s="1"/>
      <c r="L821" s="1"/>
    </row>
    <row r="822" spans="1:12" ht="14.25" customHeight="1" x14ac:dyDescent="0.15">
      <c r="A822" s="1"/>
      <c r="B822" s="1"/>
      <c r="L822" s="1"/>
    </row>
    <row r="823" spans="1:12" ht="14.25" customHeight="1" x14ac:dyDescent="0.15">
      <c r="A823" s="1"/>
      <c r="B823" s="1"/>
      <c r="L823" s="1"/>
    </row>
    <row r="824" spans="1:12" ht="14.25" customHeight="1" x14ac:dyDescent="0.15">
      <c r="A824" s="1"/>
      <c r="B824" s="1"/>
      <c r="L824" s="1"/>
    </row>
    <row r="825" spans="1:12" ht="14.25" customHeight="1" x14ac:dyDescent="0.15">
      <c r="A825" s="1"/>
      <c r="B825" s="1"/>
      <c r="L825" s="1"/>
    </row>
    <row r="826" spans="1:12" ht="14.25" customHeight="1" x14ac:dyDescent="0.15">
      <c r="A826" s="1"/>
      <c r="B826" s="1"/>
      <c r="L826" s="1"/>
    </row>
    <row r="827" spans="1:12" ht="14.25" customHeight="1" x14ac:dyDescent="0.15">
      <c r="A827" s="1"/>
      <c r="B827" s="1"/>
      <c r="L827" s="1"/>
    </row>
    <row r="828" spans="1:12" ht="14.25" customHeight="1" x14ac:dyDescent="0.15">
      <c r="A828" s="1"/>
      <c r="B828" s="1"/>
      <c r="L828" s="1"/>
    </row>
    <row r="829" spans="1:12" ht="14.25" customHeight="1" x14ac:dyDescent="0.15">
      <c r="A829" s="1"/>
      <c r="B829" s="1"/>
      <c r="L829" s="1"/>
    </row>
    <row r="830" spans="1:12" ht="14.25" customHeight="1" x14ac:dyDescent="0.15">
      <c r="A830" s="1"/>
      <c r="B830" s="1"/>
      <c r="L830" s="1"/>
    </row>
    <row r="831" spans="1:12" ht="14.25" customHeight="1" x14ac:dyDescent="0.15">
      <c r="A831" s="1"/>
      <c r="B831" s="1"/>
      <c r="L831" s="1"/>
    </row>
    <row r="832" spans="1:12" ht="14.25" customHeight="1" x14ac:dyDescent="0.15">
      <c r="A832" s="1"/>
      <c r="B832" s="1"/>
      <c r="L832" s="1"/>
    </row>
    <row r="833" spans="1:12" ht="14.25" customHeight="1" x14ac:dyDescent="0.15">
      <c r="A833" s="1"/>
      <c r="B833" s="1"/>
      <c r="L833" s="1"/>
    </row>
    <row r="834" spans="1:12" ht="14.25" customHeight="1" x14ac:dyDescent="0.15">
      <c r="A834" s="1"/>
      <c r="B834" s="1"/>
      <c r="L834" s="1"/>
    </row>
    <row r="835" spans="1:12" ht="14.25" customHeight="1" x14ac:dyDescent="0.15">
      <c r="A835" s="1"/>
      <c r="B835" s="1"/>
      <c r="L835" s="1"/>
    </row>
    <row r="836" spans="1:12" ht="14.25" customHeight="1" x14ac:dyDescent="0.15">
      <c r="A836" s="1"/>
      <c r="B836" s="1"/>
      <c r="L836" s="1"/>
    </row>
    <row r="837" spans="1:12" ht="14.25" customHeight="1" x14ac:dyDescent="0.15">
      <c r="A837" s="1"/>
      <c r="B837" s="1"/>
      <c r="L837" s="1"/>
    </row>
    <row r="838" spans="1:12" ht="14.25" customHeight="1" x14ac:dyDescent="0.15">
      <c r="A838" s="1"/>
      <c r="B838" s="1"/>
      <c r="L838" s="1"/>
    </row>
    <row r="839" spans="1:12" ht="14.25" customHeight="1" x14ac:dyDescent="0.15">
      <c r="A839" s="1"/>
      <c r="B839" s="1"/>
      <c r="L839" s="1"/>
    </row>
    <row r="840" spans="1:12" ht="14.25" customHeight="1" x14ac:dyDescent="0.15">
      <c r="A840" s="1"/>
      <c r="B840" s="1"/>
      <c r="L840" s="1"/>
    </row>
    <row r="841" spans="1:12" ht="14.25" customHeight="1" x14ac:dyDescent="0.15">
      <c r="A841" s="1"/>
      <c r="B841" s="1"/>
      <c r="L841" s="1"/>
    </row>
    <row r="842" spans="1:12" ht="14.25" customHeight="1" x14ac:dyDescent="0.15">
      <c r="A842" s="1"/>
      <c r="B842" s="1"/>
      <c r="L842" s="1"/>
    </row>
    <row r="843" spans="1:12" ht="14.25" customHeight="1" x14ac:dyDescent="0.15">
      <c r="A843" s="1"/>
      <c r="B843" s="1"/>
      <c r="L843" s="1"/>
    </row>
    <row r="844" spans="1:12" ht="14.25" customHeight="1" x14ac:dyDescent="0.15">
      <c r="A844" s="1"/>
      <c r="B844" s="1"/>
      <c r="L844" s="1"/>
    </row>
    <row r="845" spans="1:12" ht="14.25" customHeight="1" x14ac:dyDescent="0.15">
      <c r="A845" s="1"/>
      <c r="B845" s="1"/>
      <c r="L845" s="1"/>
    </row>
    <row r="846" spans="1:12" ht="14.25" customHeight="1" x14ac:dyDescent="0.15">
      <c r="A846" s="1"/>
      <c r="B846" s="1"/>
      <c r="L846" s="1"/>
    </row>
    <row r="847" spans="1:12" ht="14.25" customHeight="1" x14ac:dyDescent="0.15">
      <c r="A847" s="1"/>
      <c r="B847" s="1"/>
      <c r="L847" s="1"/>
    </row>
    <row r="848" spans="1:12" ht="14.25" customHeight="1" x14ac:dyDescent="0.15">
      <c r="A848" s="1"/>
      <c r="B848" s="1"/>
      <c r="L848" s="1"/>
    </row>
    <row r="849" spans="1:12" ht="14.25" customHeight="1" x14ac:dyDescent="0.15">
      <c r="A849" s="1"/>
      <c r="B849" s="1"/>
      <c r="L849" s="1"/>
    </row>
    <row r="850" spans="1:12" ht="14.25" customHeight="1" x14ac:dyDescent="0.15">
      <c r="A850" s="1"/>
      <c r="B850" s="1"/>
      <c r="L850" s="1"/>
    </row>
    <row r="851" spans="1:12" ht="14.25" customHeight="1" x14ac:dyDescent="0.15">
      <c r="A851" s="1"/>
      <c r="B851" s="1"/>
      <c r="L851" s="1"/>
    </row>
    <row r="852" spans="1:12" ht="14.25" customHeight="1" x14ac:dyDescent="0.15">
      <c r="A852" s="1"/>
      <c r="B852" s="1"/>
      <c r="L852" s="1"/>
    </row>
    <row r="853" spans="1:12" ht="14.25" customHeight="1" x14ac:dyDescent="0.15">
      <c r="A853" s="1"/>
      <c r="B853" s="1"/>
      <c r="L853" s="1"/>
    </row>
    <row r="854" spans="1:12" ht="14.25" customHeight="1" x14ac:dyDescent="0.15">
      <c r="A854" s="1"/>
      <c r="B854" s="1"/>
      <c r="L854" s="1"/>
    </row>
    <row r="855" spans="1:12" ht="14.25" customHeight="1" x14ac:dyDescent="0.15">
      <c r="A855" s="1"/>
      <c r="B855" s="1"/>
      <c r="L855" s="1"/>
    </row>
    <row r="856" spans="1:12" ht="14.25" customHeight="1" x14ac:dyDescent="0.15">
      <c r="A856" s="1"/>
      <c r="B856" s="1"/>
      <c r="L856" s="1"/>
    </row>
    <row r="857" spans="1:12" ht="14.25" customHeight="1" x14ac:dyDescent="0.15">
      <c r="A857" s="1"/>
      <c r="B857" s="1"/>
      <c r="L857" s="1"/>
    </row>
    <row r="858" spans="1:12" ht="14.25" customHeight="1" x14ac:dyDescent="0.15">
      <c r="A858" s="1"/>
      <c r="B858" s="1"/>
      <c r="L858" s="1"/>
    </row>
    <row r="859" spans="1:12" ht="14.25" customHeight="1" x14ac:dyDescent="0.15">
      <c r="A859" s="1"/>
      <c r="B859" s="1"/>
      <c r="L859" s="1"/>
    </row>
    <row r="860" spans="1:12" ht="14.25" customHeight="1" x14ac:dyDescent="0.15">
      <c r="A860" s="1"/>
      <c r="B860" s="1"/>
      <c r="L860" s="1"/>
    </row>
    <row r="861" spans="1:12" ht="14.25" customHeight="1" x14ac:dyDescent="0.15">
      <c r="A861" s="1"/>
      <c r="B861" s="1"/>
      <c r="L861" s="1"/>
    </row>
    <row r="862" spans="1:12" ht="14.25" customHeight="1" x14ac:dyDescent="0.15">
      <c r="A862" s="1"/>
      <c r="B862" s="1"/>
      <c r="L862" s="1"/>
    </row>
    <row r="863" spans="1:12" ht="14.25" customHeight="1" x14ac:dyDescent="0.15">
      <c r="A863" s="1"/>
      <c r="B863" s="1"/>
      <c r="L863" s="1"/>
    </row>
    <row r="864" spans="1:12" ht="14.25" customHeight="1" x14ac:dyDescent="0.15">
      <c r="A864" s="1"/>
      <c r="B864" s="1"/>
      <c r="L864" s="1"/>
    </row>
    <row r="865" spans="1:12" ht="14.25" customHeight="1" x14ac:dyDescent="0.15">
      <c r="A865" s="1"/>
      <c r="B865" s="1"/>
      <c r="L865" s="1"/>
    </row>
    <row r="866" spans="1:12" ht="14.25" customHeight="1" x14ac:dyDescent="0.15">
      <c r="A866" s="1"/>
      <c r="B866" s="1"/>
      <c r="L866" s="1"/>
    </row>
    <row r="867" spans="1:12" ht="14.25" customHeight="1" x14ac:dyDescent="0.15">
      <c r="A867" s="1"/>
      <c r="B867" s="1"/>
      <c r="L867" s="1"/>
    </row>
    <row r="868" spans="1:12" ht="14.25" customHeight="1" x14ac:dyDescent="0.15">
      <c r="A868" s="1"/>
      <c r="B868" s="1"/>
      <c r="L868" s="1"/>
    </row>
    <row r="869" spans="1:12" ht="14.25" customHeight="1" x14ac:dyDescent="0.15">
      <c r="A869" s="1"/>
      <c r="B869" s="1"/>
      <c r="L869" s="1"/>
    </row>
    <row r="870" spans="1:12" ht="14.25" customHeight="1" x14ac:dyDescent="0.15">
      <c r="A870" s="1"/>
      <c r="B870" s="1"/>
      <c r="L870" s="1"/>
    </row>
    <row r="871" spans="1:12" ht="14.25" customHeight="1" x14ac:dyDescent="0.15">
      <c r="A871" s="1"/>
      <c r="B871" s="1"/>
      <c r="L871" s="1"/>
    </row>
    <row r="872" spans="1:12" ht="14.25" customHeight="1" x14ac:dyDescent="0.15">
      <c r="A872" s="1"/>
      <c r="B872" s="1"/>
      <c r="L872" s="1"/>
    </row>
    <row r="873" spans="1:12" ht="14.25" customHeight="1" x14ac:dyDescent="0.15">
      <c r="A873" s="1"/>
      <c r="B873" s="1"/>
      <c r="L873" s="1"/>
    </row>
    <row r="874" spans="1:12" ht="14.25" customHeight="1" x14ac:dyDescent="0.15">
      <c r="A874" s="1"/>
      <c r="B874" s="1"/>
      <c r="L874" s="1"/>
    </row>
    <row r="875" spans="1:12" ht="14.25" customHeight="1" x14ac:dyDescent="0.15">
      <c r="A875" s="1"/>
      <c r="B875" s="1"/>
      <c r="L875" s="1"/>
    </row>
    <row r="876" spans="1:12" ht="14.25" customHeight="1" x14ac:dyDescent="0.15">
      <c r="A876" s="1"/>
      <c r="B876" s="1"/>
      <c r="L876" s="1"/>
    </row>
    <row r="877" spans="1:12" ht="14.25" customHeight="1" x14ac:dyDescent="0.15">
      <c r="A877" s="1"/>
      <c r="B877" s="1"/>
      <c r="L877" s="1"/>
    </row>
    <row r="878" spans="1:12" ht="14.25" customHeight="1" x14ac:dyDescent="0.15">
      <c r="A878" s="1"/>
      <c r="B878" s="1"/>
      <c r="L878" s="1"/>
    </row>
    <row r="879" spans="1:12" ht="14.25" customHeight="1" x14ac:dyDescent="0.15">
      <c r="A879" s="1"/>
      <c r="B879" s="1"/>
      <c r="L879" s="1"/>
    </row>
    <row r="880" spans="1:12" ht="14.25" customHeight="1" x14ac:dyDescent="0.15">
      <c r="A880" s="1"/>
      <c r="B880" s="1"/>
      <c r="L880" s="1"/>
    </row>
    <row r="881" spans="1:12" ht="14.25" customHeight="1" x14ac:dyDescent="0.15">
      <c r="A881" s="1"/>
      <c r="B881" s="1"/>
      <c r="L881" s="1"/>
    </row>
    <row r="882" spans="1:12" ht="14.25" customHeight="1" x14ac:dyDescent="0.15">
      <c r="A882" s="1"/>
      <c r="B882" s="1"/>
      <c r="L882" s="1"/>
    </row>
    <row r="883" spans="1:12" ht="14.25" customHeight="1" x14ac:dyDescent="0.15">
      <c r="A883" s="1"/>
      <c r="B883" s="1"/>
      <c r="L883" s="1"/>
    </row>
    <row r="884" spans="1:12" ht="14.25" customHeight="1" x14ac:dyDescent="0.15">
      <c r="A884" s="1"/>
      <c r="B884" s="1"/>
      <c r="L884" s="1"/>
    </row>
    <row r="885" spans="1:12" ht="14.25" customHeight="1" x14ac:dyDescent="0.15">
      <c r="A885" s="1"/>
      <c r="B885" s="1"/>
      <c r="L885" s="1"/>
    </row>
    <row r="886" spans="1:12" ht="14.25" customHeight="1" x14ac:dyDescent="0.15">
      <c r="A886" s="1"/>
      <c r="B886" s="1"/>
      <c r="L886" s="1"/>
    </row>
    <row r="887" spans="1:12" ht="14.25" customHeight="1" x14ac:dyDescent="0.15">
      <c r="A887" s="1"/>
      <c r="B887" s="1"/>
      <c r="L887" s="1"/>
    </row>
    <row r="888" spans="1:12" ht="14.25" customHeight="1" x14ac:dyDescent="0.15">
      <c r="A888" s="1"/>
      <c r="B888" s="1"/>
      <c r="L888" s="1"/>
    </row>
    <row r="889" spans="1:12" ht="14.25" customHeight="1" x14ac:dyDescent="0.15">
      <c r="A889" s="1"/>
      <c r="B889" s="1"/>
      <c r="L889" s="1"/>
    </row>
    <row r="890" spans="1:12" ht="14.25" customHeight="1" x14ac:dyDescent="0.15">
      <c r="A890" s="1"/>
      <c r="B890" s="1"/>
      <c r="L890" s="1"/>
    </row>
    <row r="891" spans="1:12" ht="14.25" customHeight="1" x14ac:dyDescent="0.15">
      <c r="A891" s="1"/>
      <c r="B891" s="1"/>
      <c r="L891" s="1"/>
    </row>
    <row r="892" spans="1:12" ht="14.25" customHeight="1" x14ac:dyDescent="0.15">
      <c r="A892" s="1"/>
      <c r="B892" s="1"/>
      <c r="L892" s="1"/>
    </row>
    <row r="893" spans="1:12" ht="14.25" customHeight="1" x14ac:dyDescent="0.15">
      <c r="A893" s="1"/>
      <c r="B893" s="1"/>
      <c r="L893" s="1"/>
    </row>
    <row r="894" spans="1:12" ht="14.25" customHeight="1" x14ac:dyDescent="0.15">
      <c r="A894" s="1"/>
      <c r="B894" s="1"/>
      <c r="L894" s="1"/>
    </row>
    <row r="895" spans="1:12" ht="14.25" customHeight="1" x14ac:dyDescent="0.15">
      <c r="A895" s="1"/>
      <c r="B895" s="1"/>
      <c r="L895" s="1"/>
    </row>
    <row r="896" spans="1:12" ht="14.25" customHeight="1" x14ac:dyDescent="0.15">
      <c r="A896" s="1"/>
      <c r="B896" s="1"/>
      <c r="L896" s="1"/>
    </row>
    <row r="897" spans="1:12" ht="14.25" customHeight="1" x14ac:dyDescent="0.15">
      <c r="A897" s="1"/>
      <c r="B897" s="1"/>
      <c r="L897" s="1"/>
    </row>
    <row r="898" spans="1:12" ht="14.25" customHeight="1" x14ac:dyDescent="0.15">
      <c r="A898" s="1"/>
      <c r="B898" s="1"/>
      <c r="L898" s="1"/>
    </row>
    <row r="899" spans="1:12" ht="14.25" customHeight="1" x14ac:dyDescent="0.15">
      <c r="A899" s="1"/>
      <c r="B899" s="1"/>
      <c r="L899" s="1"/>
    </row>
    <row r="900" spans="1:12" ht="14.25" customHeight="1" x14ac:dyDescent="0.15">
      <c r="A900" s="1"/>
      <c r="B900" s="1"/>
      <c r="L900" s="1"/>
    </row>
    <row r="901" spans="1:12" ht="14.25" customHeight="1" x14ac:dyDescent="0.15">
      <c r="A901" s="1"/>
      <c r="B901" s="1"/>
      <c r="L901" s="1"/>
    </row>
    <row r="902" spans="1:12" ht="14.25" customHeight="1" x14ac:dyDescent="0.15">
      <c r="A902" s="1"/>
      <c r="B902" s="1"/>
      <c r="L902" s="1"/>
    </row>
    <row r="903" spans="1:12" ht="14.25" customHeight="1" x14ac:dyDescent="0.15">
      <c r="A903" s="1"/>
      <c r="B903" s="1"/>
      <c r="L903" s="1"/>
    </row>
    <row r="904" spans="1:12" ht="14.25" customHeight="1" x14ac:dyDescent="0.15">
      <c r="A904" s="1"/>
      <c r="B904" s="1"/>
      <c r="L904" s="1"/>
    </row>
    <row r="905" spans="1:12" ht="14.25" customHeight="1" x14ac:dyDescent="0.15">
      <c r="A905" s="1"/>
      <c r="B905" s="1"/>
      <c r="L905" s="1"/>
    </row>
    <row r="906" spans="1:12" ht="14.25" customHeight="1" x14ac:dyDescent="0.15">
      <c r="A906" s="1"/>
      <c r="B906" s="1"/>
      <c r="L906" s="1"/>
    </row>
    <row r="907" spans="1:12" ht="14.25" customHeight="1" x14ac:dyDescent="0.15">
      <c r="A907" s="1"/>
      <c r="B907" s="1"/>
      <c r="L907" s="1"/>
    </row>
    <row r="908" spans="1:12" ht="14.25" customHeight="1" x14ac:dyDescent="0.15">
      <c r="A908" s="1"/>
      <c r="B908" s="1"/>
      <c r="L908" s="1"/>
    </row>
    <row r="909" spans="1:12" ht="14.25" customHeight="1" x14ac:dyDescent="0.15">
      <c r="A909" s="1"/>
      <c r="B909" s="1"/>
      <c r="L909" s="1"/>
    </row>
    <row r="910" spans="1:12" ht="14.25" customHeight="1" x14ac:dyDescent="0.15">
      <c r="A910" s="1"/>
      <c r="B910" s="1"/>
      <c r="L910" s="1"/>
    </row>
    <row r="911" spans="1:12" ht="14.25" customHeight="1" x14ac:dyDescent="0.15">
      <c r="A911" s="1"/>
      <c r="B911" s="1"/>
      <c r="L911" s="1"/>
    </row>
    <row r="912" spans="1:12" ht="14.25" customHeight="1" x14ac:dyDescent="0.15">
      <c r="A912" s="1"/>
      <c r="B912" s="1"/>
      <c r="L912" s="1"/>
    </row>
    <row r="913" spans="1:12" ht="14.25" customHeight="1" x14ac:dyDescent="0.15">
      <c r="A913" s="1"/>
      <c r="B913" s="1"/>
      <c r="L913" s="1"/>
    </row>
    <row r="914" spans="1:12" ht="14.25" customHeight="1" x14ac:dyDescent="0.15">
      <c r="A914" s="1"/>
      <c r="B914" s="1"/>
      <c r="L914" s="1"/>
    </row>
    <row r="915" spans="1:12" ht="14.25" customHeight="1" x14ac:dyDescent="0.15">
      <c r="A915" s="1"/>
      <c r="B915" s="1"/>
      <c r="L915" s="1"/>
    </row>
    <row r="916" spans="1:12" ht="14.25" customHeight="1" x14ac:dyDescent="0.15">
      <c r="A916" s="1"/>
      <c r="B916" s="1"/>
      <c r="L916" s="1"/>
    </row>
    <row r="917" spans="1:12" ht="14.25" customHeight="1" x14ac:dyDescent="0.15">
      <c r="A917" s="1"/>
      <c r="B917" s="1"/>
      <c r="L917" s="1"/>
    </row>
    <row r="918" spans="1:12" ht="14.25" customHeight="1" x14ac:dyDescent="0.15">
      <c r="A918" s="1"/>
      <c r="B918" s="1"/>
      <c r="L918" s="1"/>
    </row>
    <row r="919" spans="1:12" ht="14.25" customHeight="1" x14ac:dyDescent="0.15">
      <c r="A919" s="1"/>
      <c r="B919" s="1"/>
      <c r="L919" s="1"/>
    </row>
    <row r="920" spans="1:12" ht="14.25" customHeight="1" x14ac:dyDescent="0.15">
      <c r="A920" s="1"/>
      <c r="B920" s="1"/>
      <c r="L920" s="1"/>
    </row>
    <row r="921" spans="1:12" ht="14.25" customHeight="1" x14ac:dyDescent="0.15">
      <c r="A921" s="1"/>
      <c r="B921" s="1"/>
      <c r="L921" s="1"/>
    </row>
    <row r="922" spans="1:12" ht="14.25" customHeight="1" x14ac:dyDescent="0.15">
      <c r="A922" s="1"/>
      <c r="B922" s="1"/>
      <c r="L922" s="1"/>
    </row>
    <row r="923" spans="1:12" ht="14.25" customHeight="1" x14ac:dyDescent="0.15">
      <c r="A923" s="1"/>
      <c r="B923" s="1"/>
      <c r="L923" s="1"/>
    </row>
    <row r="924" spans="1:12" ht="14.25" customHeight="1" x14ac:dyDescent="0.15">
      <c r="A924" s="1"/>
      <c r="B924" s="1"/>
      <c r="L924" s="1"/>
    </row>
    <row r="925" spans="1:12" ht="14.25" customHeight="1" x14ac:dyDescent="0.15">
      <c r="A925" s="1"/>
      <c r="B925" s="1"/>
      <c r="L925" s="1"/>
    </row>
    <row r="926" spans="1:12" ht="14.25" customHeight="1" x14ac:dyDescent="0.15">
      <c r="A926" s="1"/>
      <c r="B926" s="1"/>
      <c r="L926" s="1"/>
    </row>
    <row r="927" spans="1:12" ht="14.25" customHeight="1" x14ac:dyDescent="0.15">
      <c r="A927" s="1"/>
      <c r="B927" s="1"/>
      <c r="L927" s="1"/>
    </row>
    <row r="928" spans="1:12" ht="14.25" customHeight="1" x14ac:dyDescent="0.15">
      <c r="A928" s="1"/>
      <c r="B928" s="1"/>
      <c r="L928" s="1"/>
    </row>
    <row r="929" spans="1:12" ht="14.25" customHeight="1" x14ac:dyDescent="0.15">
      <c r="A929" s="1"/>
      <c r="B929" s="1"/>
      <c r="L929" s="1"/>
    </row>
    <row r="930" spans="1:12" ht="14.25" customHeight="1" x14ac:dyDescent="0.15">
      <c r="A930" s="1"/>
      <c r="B930" s="1"/>
      <c r="L930" s="1"/>
    </row>
    <row r="931" spans="1:12" ht="14.25" customHeight="1" x14ac:dyDescent="0.15">
      <c r="A931" s="1"/>
      <c r="B931" s="1"/>
      <c r="L931" s="1"/>
    </row>
    <row r="932" spans="1:12" ht="14.25" customHeight="1" x14ac:dyDescent="0.15">
      <c r="A932" s="1"/>
      <c r="B932" s="1"/>
      <c r="L932" s="1"/>
    </row>
    <row r="933" spans="1:12" ht="14.25" customHeight="1" x14ac:dyDescent="0.15">
      <c r="A933" s="1"/>
      <c r="B933" s="1"/>
      <c r="L933" s="1"/>
    </row>
    <row r="934" spans="1:12" ht="14.25" customHeight="1" x14ac:dyDescent="0.15">
      <c r="A934" s="1"/>
      <c r="B934" s="1"/>
      <c r="L934" s="1"/>
    </row>
    <row r="935" spans="1:12" ht="14.25" customHeight="1" x14ac:dyDescent="0.15">
      <c r="A935" s="1"/>
      <c r="B935" s="1"/>
      <c r="L935" s="1"/>
    </row>
    <row r="936" spans="1:12" ht="14.25" customHeight="1" x14ac:dyDescent="0.15">
      <c r="A936" s="1"/>
      <c r="B936" s="1"/>
      <c r="L936" s="1"/>
    </row>
    <row r="937" spans="1:12" ht="14.25" customHeight="1" x14ac:dyDescent="0.15">
      <c r="A937" s="1"/>
      <c r="B937" s="1"/>
      <c r="L937" s="1"/>
    </row>
    <row r="938" spans="1:12" ht="14.25" customHeight="1" x14ac:dyDescent="0.15">
      <c r="A938" s="1"/>
      <c r="B938" s="1"/>
      <c r="L938" s="1"/>
    </row>
    <row r="939" spans="1:12" ht="14.25" customHeight="1" x14ac:dyDescent="0.15">
      <c r="A939" s="1"/>
      <c r="B939" s="1"/>
      <c r="L939" s="1"/>
    </row>
    <row r="940" spans="1:12" ht="14.25" customHeight="1" x14ac:dyDescent="0.15">
      <c r="A940" s="1"/>
      <c r="B940" s="1"/>
      <c r="L940" s="1"/>
    </row>
    <row r="941" spans="1:12" ht="14.25" customHeight="1" x14ac:dyDescent="0.15">
      <c r="A941" s="1"/>
      <c r="B941" s="1"/>
      <c r="L941" s="1"/>
    </row>
    <row r="942" spans="1:12" ht="14.25" customHeight="1" x14ac:dyDescent="0.15">
      <c r="A942" s="1"/>
      <c r="B942" s="1"/>
      <c r="L942" s="1"/>
    </row>
    <row r="943" spans="1:12" ht="14.25" customHeight="1" x14ac:dyDescent="0.15">
      <c r="A943" s="1"/>
      <c r="B943" s="1"/>
      <c r="L943" s="1"/>
    </row>
    <row r="944" spans="1:12" ht="14.25" customHeight="1" x14ac:dyDescent="0.15">
      <c r="A944" s="1"/>
      <c r="B944" s="1"/>
      <c r="L944" s="1"/>
    </row>
    <row r="945" spans="1:12" ht="14.25" customHeight="1" x14ac:dyDescent="0.15">
      <c r="A945" s="1"/>
      <c r="B945" s="1"/>
      <c r="L945" s="1"/>
    </row>
    <row r="946" spans="1:12" ht="14.25" customHeight="1" x14ac:dyDescent="0.15">
      <c r="A946" s="1"/>
      <c r="B946" s="1"/>
      <c r="L946" s="1"/>
    </row>
    <row r="947" spans="1:12" ht="14.25" customHeight="1" x14ac:dyDescent="0.15">
      <c r="A947" s="1"/>
      <c r="B947" s="1"/>
      <c r="L947" s="1"/>
    </row>
    <row r="948" spans="1:12" ht="14.25" customHeight="1" x14ac:dyDescent="0.15">
      <c r="A948" s="1"/>
      <c r="B948" s="1"/>
      <c r="L948" s="1"/>
    </row>
    <row r="949" spans="1:12" ht="14.25" customHeight="1" x14ac:dyDescent="0.15">
      <c r="A949" s="1"/>
      <c r="B949" s="1"/>
      <c r="L949" s="1"/>
    </row>
    <row r="950" spans="1:12" ht="14.25" customHeight="1" x14ac:dyDescent="0.15">
      <c r="A950" s="1"/>
      <c r="B950" s="1"/>
      <c r="L950" s="1"/>
    </row>
    <row r="951" spans="1:12" ht="14.25" customHeight="1" x14ac:dyDescent="0.15">
      <c r="A951" s="1"/>
      <c r="B951" s="1"/>
      <c r="L951" s="1"/>
    </row>
    <row r="952" spans="1:12" ht="14.25" customHeight="1" x14ac:dyDescent="0.15">
      <c r="A952" s="1"/>
      <c r="B952" s="1"/>
      <c r="L952" s="1"/>
    </row>
    <row r="953" spans="1:12" ht="14.25" customHeight="1" x14ac:dyDescent="0.15">
      <c r="A953" s="1"/>
      <c r="B953" s="1"/>
      <c r="L953" s="1"/>
    </row>
    <row r="954" spans="1:12" ht="14.25" customHeight="1" x14ac:dyDescent="0.15">
      <c r="A954" s="1"/>
      <c r="B954" s="1"/>
      <c r="L954" s="1"/>
    </row>
    <row r="955" spans="1:12" ht="14.25" customHeight="1" x14ac:dyDescent="0.15">
      <c r="A955" s="1"/>
      <c r="B955" s="1"/>
      <c r="L955" s="1"/>
    </row>
    <row r="956" spans="1:12" ht="14.25" customHeight="1" x14ac:dyDescent="0.15">
      <c r="A956" s="1"/>
      <c r="B956" s="1"/>
      <c r="L956" s="1"/>
    </row>
    <row r="957" spans="1:12" ht="14.25" customHeight="1" x14ac:dyDescent="0.15">
      <c r="A957" s="1"/>
      <c r="B957" s="1"/>
      <c r="L957" s="1"/>
    </row>
    <row r="958" spans="1:12" ht="14.25" customHeight="1" x14ac:dyDescent="0.15">
      <c r="A958" s="1"/>
      <c r="B958" s="1"/>
      <c r="L958" s="1"/>
    </row>
    <row r="959" spans="1:12" ht="14.25" customHeight="1" x14ac:dyDescent="0.15">
      <c r="A959" s="1"/>
      <c r="B959" s="1"/>
      <c r="L959" s="1"/>
    </row>
    <row r="960" spans="1:12" ht="14.25" customHeight="1" x14ac:dyDescent="0.15">
      <c r="A960" s="1"/>
      <c r="B960" s="1"/>
      <c r="L960" s="1"/>
    </row>
    <row r="961" spans="1:12" ht="14.25" customHeight="1" x14ac:dyDescent="0.15">
      <c r="A961" s="1"/>
      <c r="B961" s="1"/>
      <c r="L961" s="1"/>
    </row>
    <row r="962" spans="1:12" ht="14.25" customHeight="1" x14ac:dyDescent="0.15">
      <c r="A962" s="1"/>
      <c r="B962" s="1"/>
      <c r="L962" s="1"/>
    </row>
    <row r="963" spans="1:12" ht="14.25" customHeight="1" x14ac:dyDescent="0.15">
      <c r="A963" s="1"/>
      <c r="B963" s="1"/>
      <c r="L963" s="1"/>
    </row>
    <row r="964" spans="1:12" ht="14.25" customHeight="1" x14ac:dyDescent="0.15">
      <c r="A964" s="1"/>
      <c r="B964" s="1"/>
      <c r="L964" s="1"/>
    </row>
    <row r="965" spans="1:12" ht="14.25" customHeight="1" x14ac:dyDescent="0.15">
      <c r="A965" s="1"/>
      <c r="B965" s="1"/>
      <c r="L965" s="1"/>
    </row>
    <row r="966" spans="1:12" ht="14.25" customHeight="1" x14ac:dyDescent="0.15">
      <c r="A966" s="1"/>
      <c r="B966" s="1"/>
      <c r="L966" s="1"/>
    </row>
    <row r="967" spans="1:12" ht="14.25" customHeight="1" x14ac:dyDescent="0.15">
      <c r="A967" s="1"/>
      <c r="B967" s="1"/>
      <c r="L967" s="1"/>
    </row>
    <row r="968" spans="1:12" ht="14.25" customHeight="1" x14ac:dyDescent="0.15">
      <c r="A968" s="1"/>
      <c r="B968" s="1"/>
      <c r="L968" s="1"/>
    </row>
    <row r="969" spans="1:12" ht="14.25" customHeight="1" x14ac:dyDescent="0.15">
      <c r="A969" s="1"/>
      <c r="B969" s="1"/>
      <c r="L969" s="1"/>
    </row>
    <row r="970" spans="1:12" ht="14.25" customHeight="1" x14ac:dyDescent="0.15">
      <c r="A970" s="1"/>
      <c r="B970" s="1"/>
      <c r="L970" s="1"/>
    </row>
    <row r="971" spans="1:12" ht="14.25" customHeight="1" x14ac:dyDescent="0.15">
      <c r="A971" s="1"/>
      <c r="B971" s="1"/>
      <c r="L971" s="1"/>
    </row>
    <row r="972" spans="1:12" ht="14.25" customHeight="1" x14ac:dyDescent="0.15">
      <c r="A972" s="1"/>
      <c r="B972" s="1"/>
      <c r="L972" s="1"/>
    </row>
    <row r="973" spans="1:12" ht="14.25" customHeight="1" x14ac:dyDescent="0.15">
      <c r="A973" s="1"/>
      <c r="B973" s="1"/>
      <c r="L973" s="1"/>
    </row>
    <row r="974" spans="1:12" ht="14.25" customHeight="1" x14ac:dyDescent="0.15">
      <c r="A974" s="1"/>
      <c r="B974" s="1"/>
      <c r="L974" s="1"/>
    </row>
    <row r="975" spans="1:12" ht="14.25" customHeight="1" x14ac:dyDescent="0.15">
      <c r="A975" s="1"/>
      <c r="B975" s="1"/>
      <c r="L975" s="1"/>
    </row>
    <row r="976" spans="1:12" ht="14.25" customHeight="1" x14ac:dyDescent="0.15">
      <c r="A976" s="1"/>
      <c r="B976" s="1"/>
      <c r="L976" s="1"/>
    </row>
    <row r="977" spans="1:12" ht="14.25" customHeight="1" x14ac:dyDescent="0.15">
      <c r="A977" s="1"/>
      <c r="B977" s="1"/>
      <c r="L977" s="1"/>
    </row>
    <row r="978" spans="1:12" ht="14.25" customHeight="1" x14ac:dyDescent="0.15">
      <c r="A978" s="1"/>
      <c r="B978" s="1"/>
      <c r="L978" s="1"/>
    </row>
    <row r="979" spans="1:12" ht="14.25" customHeight="1" x14ac:dyDescent="0.15">
      <c r="A979" s="1"/>
      <c r="B979" s="1"/>
      <c r="L979" s="1"/>
    </row>
    <row r="980" spans="1:12" ht="14.25" customHeight="1" x14ac:dyDescent="0.15">
      <c r="A980" s="1"/>
      <c r="B980" s="1"/>
      <c r="L980" s="1"/>
    </row>
    <row r="981" spans="1:12" ht="14.25" customHeight="1" x14ac:dyDescent="0.15">
      <c r="A981" s="1"/>
      <c r="B981" s="1"/>
      <c r="L981" s="1"/>
    </row>
    <row r="982" spans="1:12" ht="14.25" customHeight="1" x14ac:dyDescent="0.15">
      <c r="A982" s="1"/>
      <c r="B982" s="1"/>
      <c r="L982" s="1"/>
    </row>
    <row r="983" spans="1:12" ht="14.25" customHeight="1" x14ac:dyDescent="0.15">
      <c r="A983" s="1"/>
      <c r="B983" s="1"/>
      <c r="L983" s="1"/>
    </row>
    <row r="984" spans="1:12" ht="14.25" customHeight="1" x14ac:dyDescent="0.15">
      <c r="A984" s="1"/>
      <c r="B984" s="1"/>
      <c r="L984" s="1"/>
    </row>
    <row r="985" spans="1:12" ht="14.25" customHeight="1" x14ac:dyDescent="0.15">
      <c r="A985" s="1"/>
      <c r="B985" s="1"/>
      <c r="L985" s="1"/>
    </row>
    <row r="986" spans="1:12" ht="14.25" customHeight="1" x14ac:dyDescent="0.15">
      <c r="A986" s="1"/>
      <c r="B986" s="1"/>
      <c r="L986" s="1"/>
    </row>
    <row r="987" spans="1:12" ht="14.25" customHeight="1" x14ac:dyDescent="0.15">
      <c r="A987" s="1"/>
      <c r="B987" s="1"/>
      <c r="L987" s="1"/>
    </row>
    <row r="988" spans="1:12" ht="14.25" customHeight="1" x14ac:dyDescent="0.15">
      <c r="A988" s="1"/>
      <c r="B988" s="1"/>
      <c r="L988" s="1"/>
    </row>
    <row r="989" spans="1:12" ht="14.25" customHeight="1" x14ac:dyDescent="0.15">
      <c r="A989" s="1"/>
      <c r="B989" s="1"/>
      <c r="L989" s="1"/>
    </row>
    <row r="990" spans="1:12" ht="14.25" customHeight="1" x14ac:dyDescent="0.15">
      <c r="A990" s="1"/>
      <c r="B990" s="1"/>
      <c r="L990" s="1"/>
    </row>
    <row r="991" spans="1:12" ht="14.25" customHeight="1" x14ac:dyDescent="0.15">
      <c r="A991" s="1"/>
      <c r="B991" s="1"/>
      <c r="L991" s="1"/>
    </row>
    <row r="992" spans="1:12" ht="14.25" customHeight="1" x14ac:dyDescent="0.15">
      <c r="A992" s="1"/>
      <c r="B992" s="1"/>
      <c r="L992" s="1"/>
    </row>
    <row r="993" spans="1:12" ht="14.25" customHeight="1" x14ac:dyDescent="0.15">
      <c r="A993" s="1"/>
      <c r="B993" s="1"/>
      <c r="L993" s="1"/>
    </row>
    <row r="994" spans="1:12" ht="14.25" customHeight="1" x14ac:dyDescent="0.15">
      <c r="A994" s="1"/>
      <c r="B994" s="1"/>
      <c r="L994" s="1"/>
    </row>
    <row r="995" spans="1:12" ht="14.25" customHeight="1" x14ac:dyDescent="0.15">
      <c r="A995" s="1"/>
      <c r="B995" s="1"/>
      <c r="L995" s="1"/>
    </row>
    <row r="996" spans="1:12" ht="14.25" customHeight="1" x14ac:dyDescent="0.15">
      <c r="A996" s="1"/>
      <c r="B996" s="1"/>
      <c r="L996" s="1"/>
    </row>
    <row r="997" spans="1:12" ht="14.25" customHeight="1" x14ac:dyDescent="0.15">
      <c r="A997" s="1"/>
      <c r="B997" s="1"/>
      <c r="L997" s="1"/>
    </row>
    <row r="998" spans="1:12" ht="14.25" customHeight="1" x14ac:dyDescent="0.15">
      <c r="A998" s="1"/>
      <c r="B998" s="1"/>
      <c r="L998" s="1"/>
    </row>
    <row r="999" spans="1:12" ht="14.25" customHeight="1" x14ac:dyDescent="0.15">
      <c r="A999" s="1"/>
      <c r="B999" s="1"/>
      <c r="L999" s="1"/>
    </row>
    <row r="1000" spans="1:12" ht="14.25" customHeight="1" x14ac:dyDescent="0.15">
      <c r="A1000" s="1"/>
      <c r="B1000" s="1"/>
      <c r="L1000" s="1"/>
    </row>
  </sheetData>
  <mergeCells count="56">
    <mergeCell ref="E47:F47"/>
    <mergeCell ref="B48:D48"/>
    <mergeCell ref="E48:F48"/>
    <mergeCell ref="B49:F49"/>
    <mergeCell ref="B50:F50"/>
    <mergeCell ref="C3:G3"/>
    <mergeCell ref="B22:L22"/>
    <mergeCell ref="B24:F24"/>
    <mergeCell ref="B25:C25"/>
    <mergeCell ref="D25:F25"/>
    <mergeCell ref="D26:F26"/>
    <mergeCell ref="M26:R26"/>
    <mergeCell ref="B26:C26"/>
    <mergeCell ref="B27:C27"/>
    <mergeCell ref="D27:F27"/>
    <mergeCell ref="B28:D28"/>
    <mergeCell ref="E28:F28"/>
    <mergeCell ref="B29:F29"/>
    <mergeCell ref="B30:F30"/>
    <mergeCell ref="E35:F35"/>
    <mergeCell ref="E36:F36"/>
    <mergeCell ref="B32:D32"/>
    <mergeCell ref="E32:F32"/>
    <mergeCell ref="B33:D33"/>
    <mergeCell ref="E33:F33"/>
    <mergeCell ref="B34:D34"/>
    <mergeCell ref="E34:F34"/>
    <mergeCell ref="B35:D35"/>
    <mergeCell ref="B37:D37"/>
    <mergeCell ref="E37:F37"/>
    <mergeCell ref="B38:D38"/>
    <mergeCell ref="E38:F38"/>
    <mergeCell ref="B39:D39"/>
    <mergeCell ref="E39:F39"/>
    <mergeCell ref="E40:F40"/>
    <mergeCell ref="B40:D40"/>
    <mergeCell ref="B42:D42"/>
    <mergeCell ref="E42:F42"/>
    <mergeCell ref="B44:C44"/>
    <mergeCell ref="E44:F44"/>
    <mergeCell ref="H45:L45"/>
    <mergeCell ref="H46:L46"/>
    <mergeCell ref="C63:J63"/>
    <mergeCell ref="C64:J64"/>
    <mergeCell ref="B51:F51"/>
    <mergeCell ref="B54:I54"/>
    <mergeCell ref="C57:F57"/>
    <mergeCell ref="H57:L59"/>
    <mergeCell ref="C58:F58"/>
    <mergeCell ref="C59:F59"/>
    <mergeCell ref="B61:L62"/>
    <mergeCell ref="H47:L47"/>
    <mergeCell ref="H48:L48"/>
    <mergeCell ref="H50:L50"/>
    <mergeCell ref="E46:F46"/>
    <mergeCell ref="B47:D47"/>
  </mergeCells>
  <hyperlinks>
    <hyperlink ref="C58" r:id="rId1" xr:uid="{00000000-0004-0000-0300-000000000000}"/>
  </hyperlinks>
  <pageMargins left="0.7" right="0.7" top="0.75" bottom="0.75" header="0" footer="0"/>
  <pageSetup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workbookViewId="0"/>
  </sheetViews>
  <sheetFormatPr baseColWidth="10" defaultColWidth="12.6640625" defaultRowHeight="15" customHeight="1" x14ac:dyDescent="0.15"/>
  <cols>
    <col min="1" max="1" width="1.5" customWidth="1"/>
    <col min="2" max="2" width="11" customWidth="1"/>
    <col min="3" max="3" width="9.6640625" customWidth="1"/>
    <col min="4" max="4" width="14" customWidth="1"/>
    <col min="5" max="5" width="11.5" customWidth="1"/>
    <col min="6" max="6" width="15" customWidth="1"/>
    <col min="7" max="7" width="2.1640625" customWidth="1"/>
    <col min="8" max="8" width="3.1640625" customWidth="1"/>
    <col min="9" max="9" width="21.1640625" customWidth="1"/>
    <col min="10" max="10" width="10.83203125" customWidth="1"/>
    <col min="11" max="11" width="6.1640625" customWidth="1"/>
    <col min="12" max="12" width="29.1640625" customWidth="1"/>
    <col min="13" max="13" width="18.33203125" hidden="1" customWidth="1"/>
    <col min="14" max="14" width="14" hidden="1" customWidth="1"/>
    <col min="15" max="15" width="16.6640625" hidden="1" customWidth="1"/>
    <col min="16" max="16" width="17" hidden="1" customWidth="1"/>
    <col min="17" max="17" width="24.6640625" customWidth="1"/>
    <col min="18" max="18" width="14.5" customWidth="1"/>
    <col min="19" max="20" width="11" customWidth="1"/>
    <col min="21" max="21" width="13.33203125" customWidth="1"/>
    <col min="22" max="26" width="10.6640625" customWidth="1"/>
  </cols>
  <sheetData>
    <row r="1" spans="1:26" ht="19" x14ac:dyDescent="0.25">
      <c r="A1" s="97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9" x14ac:dyDescent="0.25">
      <c r="A2" s="96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9" x14ac:dyDescent="0.25">
      <c r="A3" s="96"/>
      <c r="B3" s="175"/>
      <c r="C3" s="529" t="s">
        <v>0</v>
      </c>
      <c r="D3" s="338"/>
      <c r="E3" s="338"/>
      <c r="F3" s="338"/>
      <c r="G3" s="338"/>
      <c r="H3" s="175"/>
      <c r="I3" s="175"/>
      <c r="J3" s="175"/>
      <c r="K3" s="175"/>
      <c r="L3" s="175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9" x14ac:dyDescent="0.25">
      <c r="A4" s="96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9" x14ac:dyDescent="0.25">
      <c r="A5" s="96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9" x14ac:dyDescent="0.25">
      <c r="A6" s="96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9" x14ac:dyDescent="0.25">
      <c r="A7" s="96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1.25" customHeight="1" x14ac:dyDescent="0.25">
      <c r="A8" s="96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9.75" customHeight="1" x14ac:dyDescent="0.25">
      <c r="A9" s="96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6.5" customHeight="1" x14ac:dyDescent="0.25">
      <c r="A10" s="96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6.75" customHeight="1" x14ac:dyDescent="0.25">
      <c r="A11" s="96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9" x14ac:dyDescent="0.25">
      <c r="A12" s="96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9" x14ac:dyDescent="0.25">
      <c r="A13" s="96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9" x14ac:dyDescent="0.25">
      <c r="A14" s="96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9" x14ac:dyDescent="0.25">
      <c r="A15" s="96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6" customHeight="1" x14ac:dyDescent="0.25">
      <c r="A16" s="96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3.75" customHeight="1" x14ac:dyDescent="0.25">
      <c r="A17" s="96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4.5" customHeight="1" x14ac:dyDescent="0.25">
      <c r="A18" s="96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54"/>
      <c r="N18" s="56">
        <v>30000000</v>
      </c>
      <c r="O18" s="56">
        <v>20000000</v>
      </c>
      <c r="P18" s="56">
        <v>0</v>
      </c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4.5" customHeight="1" x14ac:dyDescent="0.25">
      <c r="A19" s="96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54"/>
      <c r="N19" s="57"/>
      <c r="O19" s="57"/>
      <c r="P19" s="57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6.75" customHeight="1" x14ac:dyDescent="0.25">
      <c r="A20" s="96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6.75" customHeight="1" x14ac:dyDescent="0.25">
      <c r="A21" s="96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6.75" customHeight="1" x14ac:dyDescent="0.25">
      <c r="A22" s="96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6.75" customHeight="1" x14ac:dyDescent="0.2">
      <c r="A23" s="96"/>
      <c r="B23" s="578" t="s">
        <v>1</v>
      </c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6.75" customHeight="1" x14ac:dyDescent="0.2">
      <c r="A24" s="96"/>
      <c r="B24" s="357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23.25" customHeight="1" x14ac:dyDescent="0.2">
      <c r="A25" s="96"/>
      <c r="B25" s="357"/>
      <c r="C25" s="341"/>
      <c r="D25" s="341"/>
      <c r="E25" s="341"/>
      <c r="F25" s="341"/>
      <c r="G25" s="341"/>
      <c r="H25" s="341"/>
      <c r="I25" s="341"/>
      <c r="J25" s="341"/>
      <c r="K25" s="341"/>
      <c r="L25" s="341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23.25" customHeight="1" x14ac:dyDescent="0.2">
      <c r="A26" s="96"/>
      <c r="B26" s="176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23.25" customHeight="1" x14ac:dyDescent="0.2">
      <c r="A27" s="96"/>
      <c r="B27" s="176"/>
      <c r="C27" s="177"/>
      <c r="D27" s="177"/>
      <c r="E27" s="177"/>
      <c r="F27" s="54"/>
      <c r="G27" s="177"/>
      <c r="H27" s="177"/>
      <c r="I27" s="177"/>
      <c r="J27" s="177"/>
      <c r="K27" s="177"/>
      <c r="L27" s="177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23.25" customHeight="1" x14ac:dyDescent="0.2">
      <c r="A28" s="96"/>
      <c r="B28" s="176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75" customHeight="1" x14ac:dyDescent="0.25">
      <c r="A29" s="97"/>
      <c r="B29" s="579" t="s">
        <v>2</v>
      </c>
      <c r="C29" s="394"/>
      <c r="D29" s="394"/>
      <c r="E29" s="394"/>
      <c r="F29" s="361"/>
      <c r="G29" s="175"/>
      <c r="H29" s="175"/>
      <c r="I29" s="175"/>
      <c r="J29" s="175"/>
      <c r="K29" s="175"/>
      <c r="L29" s="175"/>
      <c r="M29" s="54"/>
      <c r="N29" s="60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75" customHeight="1" x14ac:dyDescent="0.25">
      <c r="A30" s="97"/>
      <c r="B30" s="580" t="s">
        <v>41</v>
      </c>
      <c r="C30" s="433"/>
      <c r="D30" s="573"/>
      <c r="E30" s="397"/>
      <c r="F30" s="398"/>
      <c r="G30" s="178"/>
      <c r="H30" s="175"/>
      <c r="I30" s="175"/>
      <c r="J30" s="175"/>
      <c r="K30" s="175"/>
      <c r="L30" s="175"/>
      <c r="M30" s="54"/>
      <c r="N30" s="60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75" customHeight="1" x14ac:dyDescent="0.25">
      <c r="A31" s="97"/>
      <c r="B31" s="572" t="s">
        <v>43</v>
      </c>
      <c r="C31" s="437"/>
      <c r="D31" s="573" t="s">
        <v>44</v>
      </c>
      <c r="E31" s="397"/>
      <c r="F31" s="398"/>
      <c r="G31" s="175"/>
      <c r="H31" s="175"/>
      <c r="I31" s="175"/>
      <c r="J31" s="175"/>
      <c r="K31" s="175"/>
      <c r="L31" s="175"/>
      <c r="M31" s="54"/>
      <c r="N31" s="60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75" customHeight="1" x14ac:dyDescent="0.25">
      <c r="A32" s="97"/>
      <c r="B32" s="574" t="s">
        <v>7</v>
      </c>
      <c r="C32" s="418"/>
      <c r="D32" s="575" t="s">
        <v>90</v>
      </c>
      <c r="E32" s="401"/>
      <c r="F32" s="402"/>
      <c r="G32" s="175"/>
      <c r="H32" s="175"/>
      <c r="I32" s="175"/>
      <c r="J32" s="175"/>
      <c r="K32" s="175"/>
      <c r="L32" s="175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75" customHeight="1" x14ac:dyDescent="0.25">
      <c r="A33" s="97"/>
      <c r="B33" s="576" t="s">
        <v>45</v>
      </c>
      <c r="C33" s="450"/>
      <c r="D33" s="451"/>
      <c r="E33" s="577">
        <v>169000000</v>
      </c>
      <c r="F33" s="453"/>
      <c r="G33" s="175"/>
      <c r="H33" s="175"/>
      <c r="I33" s="175"/>
      <c r="J33" s="175"/>
      <c r="K33" s="175"/>
      <c r="L33" s="175"/>
      <c r="M33" s="54"/>
      <c r="N33" s="54"/>
      <c r="O33" s="54"/>
      <c r="P33" s="54"/>
      <c r="Q33" s="179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75" customHeight="1" x14ac:dyDescent="0.25">
      <c r="A34" s="96"/>
      <c r="B34" s="568" t="s">
        <v>81</v>
      </c>
      <c r="C34" s="397"/>
      <c r="D34" s="397"/>
      <c r="E34" s="397"/>
      <c r="F34" s="437"/>
      <c r="G34" s="175"/>
      <c r="H34" s="175"/>
      <c r="I34" s="175"/>
      <c r="J34" s="175"/>
      <c r="K34" s="175"/>
      <c r="L34" s="175"/>
      <c r="M34" s="54"/>
      <c r="N34" s="54"/>
      <c r="O34" s="54"/>
      <c r="P34" s="54"/>
      <c r="Q34" s="180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21" customHeight="1" x14ac:dyDescent="0.25">
      <c r="A35" s="96"/>
      <c r="B35" s="569" t="s">
        <v>65</v>
      </c>
      <c r="C35" s="373"/>
      <c r="D35" s="373"/>
      <c r="E35" s="373"/>
      <c r="F35" s="374"/>
      <c r="G35" s="175"/>
      <c r="H35" s="175"/>
      <c r="I35" s="175"/>
      <c r="J35" s="175"/>
      <c r="K35" s="175"/>
      <c r="L35" s="175"/>
      <c r="M35" s="54"/>
      <c r="N35" s="54"/>
      <c r="O35" s="54"/>
      <c r="P35" s="54"/>
      <c r="Q35" s="180"/>
      <c r="R35" s="54"/>
      <c r="S35" s="54"/>
      <c r="T35" s="54"/>
      <c r="U35" s="54"/>
      <c r="V35" s="54">
        <v>6</v>
      </c>
      <c r="W35" s="54"/>
      <c r="X35" s="54"/>
      <c r="Y35" s="54"/>
      <c r="Z35" s="54"/>
    </row>
    <row r="36" spans="1:26" ht="19" x14ac:dyDescent="0.25">
      <c r="A36" s="96"/>
      <c r="B36" s="181"/>
      <c r="C36" s="181"/>
      <c r="D36" s="182"/>
      <c r="E36" s="183"/>
      <c r="F36" s="184"/>
      <c r="G36" s="175"/>
      <c r="H36" s="175"/>
      <c r="I36" s="175"/>
      <c r="J36" s="175"/>
      <c r="K36" s="175"/>
      <c r="L36" s="175"/>
      <c r="M36" s="54"/>
      <c r="N36" s="54"/>
      <c r="O36" s="54"/>
      <c r="P36" s="54"/>
      <c r="Q36" s="179" t="s">
        <v>91</v>
      </c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75" customHeight="1" x14ac:dyDescent="0.25">
      <c r="A37" s="96"/>
      <c r="B37" s="565" t="s">
        <v>92</v>
      </c>
      <c r="C37" s="397"/>
      <c r="D37" s="437"/>
      <c r="E37" s="570">
        <v>800000</v>
      </c>
      <c r="F37" s="398"/>
      <c r="G37" s="175"/>
      <c r="H37" s="175"/>
      <c r="I37" s="175"/>
      <c r="J37" s="175"/>
      <c r="K37" s="175"/>
      <c r="L37" s="175"/>
      <c r="M37" s="54"/>
      <c r="N37" s="54"/>
      <c r="O37" s="54"/>
      <c r="P37" s="54"/>
      <c r="Q37" s="185">
        <f>1160000*15</f>
        <v>17400000</v>
      </c>
      <c r="R37" s="186" t="s">
        <v>93</v>
      </c>
      <c r="S37" s="54"/>
      <c r="T37" s="54"/>
      <c r="U37" s="54"/>
      <c r="V37" s="54"/>
      <c r="W37" s="54"/>
      <c r="X37" s="54"/>
      <c r="Y37" s="54"/>
      <c r="Z37" s="54"/>
    </row>
    <row r="38" spans="1:26" ht="15.75" customHeight="1" x14ac:dyDescent="0.25">
      <c r="A38" s="96"/>
      <c r="B38" s="571" t="s">
        <v>94</v>
      </c>
      <c r="C38" s="401"/>
      <c r="D38" s="516"/>
      <c r="E38" s="570">
        <v>39000000</v>
      </c>
      <c r="F38" s="398"/>
      <c r="G38" s="175"/>
      <c r="H38" s="175"/>
      <c r="I38" s="175"/>
      <c r="J38" s="175"/>
      <c r="K38" s="175"/>
      <c r="L38" s="175"/>
      <c r="M38" s="54"/>
      <c r="N38" s="54"/>
      <c r="O38" s="54"/>
      <c r="P38" s="54"/>
      <c r="Q38" s="187"/>
      <c r="R38" s="54" t="s">
        <v>95</v>
      </c>
      <c r="S38" s="54"/>
      <c r="T38" s="54"/>
      <c r="U38" s="54"/>
      <c r="V38" s="54"/>
      <c r="W38" s="54"/>
      <c r="X38" s="54"/>
      <c r="Y38" s="54"/>
      <c r="Z38" s="54"/>
    </row>
    <row r="39" spans="1:26" ht="15.75" customHeight="1" x14ac:dyDescent="0.25">
      <c r="A39" s="96"/>
      <c r="B39" s="565" t="s">
        <v>96</v>
      </c>
      <c r="C39" s="397"/>
      <c r="D39" s="437"/>
      <c r="E39" s="523">
        <v>16900000</v>
      </c>
      <c r="F39" s="398"/>
      <c r="G39" s="175"/>
      <c r="H39" s="175"/>
      <c r="I39" s="175"/>
      <c r="J39" s="175"/>
      <c r="K39" s="175"/>
      <c r="L39" s="175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75" customHeight="1" x14ac:dyDescent="0.25">
      <c r="A40" s="96"/>
      <c r="B40" s="188"/>
      <c r="C40" s="189"/>
      <c r="D40" s="190"/>
      <c r="E40" s="566"/>
      <c r="F40" s="398"/>
      <c r="G40" s="175"/>
      <c r="H40" s="175"/>
      <c r="I40" s="175"/>
      <c r="J40" s="175"/>
      <c r="K40" s="175"/>
      <c r="L40" s="175"/>
      <c r="M40" s="54"/>
      <c r="N40" s="54"/>
      <c r="O40" s="54"/>
      <c r="P40" s="54"/>
      <c r="Q40" s="179" t="s">
        <v>23</v>
      </c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75" customHeight="1" x14ac:dyDescent="0.25">
      <c r="A41" s="96"/>
      <c r="B41" s="567" t="s">
        <v>97</v>
      </c>
      <c r="C41" s="397"/>
      <c r="D41" s="437"/>
      <c r="E41" s="508">
        <v>3000000</v>
      </c>
      <c r="F41" s="435"/>
      <c r="G41" s="175"/>
      <c r="H41" s="175"/>
      <c r="I41" s="175"/>
      <c r="J41" s="175"/>
      <c r="K41" s="175"/>
      <c r="L41" s="175"/>
      <c r="M41" s="54"/>
      <c r="N41" s="54"/>
      <c r="O41" s="54"/>
      <c r="P41" s="54"/>
      <c r="Q41" s="191">
        <f>Q38+Q35+E48</f>
        <v>1020000</v>
      </c>
      <c r="R41" s="192"/>
      <c r="S41" s="54"/>
      <c r="T41" s="54"/>
      <c r="U41" s="54"/>
      <c r="V41" s="54"/>
      <c r="W41" s="54"/>
      <c r="X41" s="54"/>
      <c r="Y41" s="54"/>
      <c r="Z41" s="54"/>
    </row>
    <row r="42" spans="1:26" ht="15" customHeight="1" x14ac:dyDescent="0.25">
      <c r="A42" s="96"/>
      <c r="B42" s="562" t="s">
        <v>98</v>
      </c>
      <c r="C42" s="397"/>
      <c r="D42" s="437"/>
      <c r="E42" s="508">
        <v>8000000</v>
      </c>
      <c r="F42" s="435"/>
      <c r="G42" s="175"/>
      <c r="H42" s="175"/>
      <c r="I42" s="175"/>
      <c r="J42" s="175"/>
      <c r="K42" s="175"/>
      <c r="L42" s="175"/>
      <c r="M42" s="72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30" customHeight="1" x14ac:dyDescent="0.25">
      <c r="A43" s="96"/>
      <c r="B43" s="562" t="s">
        <v>99</v>
      </c>
      <c r="C43" s="397"/>
      <c r="D43" s="437"/>
      <c r="E43" s="508"/>
      <c r="F43" s="435"/>
      <c r="G43" s="175"/>
      <c r="H43" s="175"/>
      <c r="I43" s="175"/>
      <c r="J43" s="175"/>
      <c r="K43" s="175"/>
      <c r="L43" s="175"/>
      <c r="M43" s="72"/>
      <c r="N43" s="54"/>
      <c r="O43" s="54"/>
      <c r="P43" s="54"/>
      <c r="Q43" s="193"/>
      <c r="R43" s="192"/>
      <c r="S43" s="54"/>
      <c r="T43" s="54"/>
      <c r="U43" s="54"/>
      <c r="V43" s="54"/>
      <c r="W43" s="54"/>
      <c r="X43" s="54"/>
      <c r="Y43" s="54"/>
      <c r="Z43" s="54"/>
    </row>
    <row r="44" spans="1:26" ht="15.75" customHeight="1" x14ac:dyDescent="0.25">
      <c r="A44" s="96"/>
      <c r="B44" s="563" t="s">
        <v>100</v>
      </c>
      <c r="C44" s="397"/>
      <c r="D44" s="437"/>
      <c r="E44" s="564"/>
      <c r="F44" s="398"/>
      <c r="G44" s="175"/>
      <c r="H44" s="175"/>
      <c r="I44" s="175"/>
      <c r="J44" s="175"/>
      <c r="K44" s="175"/>
      <c r="L44" s="175"/>
      <c r="M44" s="72"/>
      <c r="N44" s="54"/>
      <c r="O44" s="54"/>
      <c r="P44" s="54"/>
      <c r="Q44" s="179" t="s">
        <v>101</v>
      </c>
      <c r="R44" s="192"/>
      <c r="S44" s="54"/>
      <c r="T44" s="54"/>
      <c r="U44" s="54"/>
      <c r="V44" s="54"/>
      <c r="W44" s="54"/>
      <c r="X44" s="54"/>
      <c r="Y44" s="54"/>
      <c r="Z44" s="54"/>
    </row>
    <row r="45" spans="1:26" ht="15.75" customHeight="1" x14ac:dyDescent="0.25">
      <c r="A45" s="96"/>
      <c r="B45" s="194"/>
      <c r="C45" s="195"/>
      <c r="D45" s="196"/>
      <c r="E45" s="197"/>
      <c r="F45" s="198"/>
      <c r="G45" s="175"/>
      <c r="H45" s="175"/>
      <c r="I45" s="175"/>
      <c r="J45" s="175"/>
      <c r="K45" s="175"/>
      <c r="L45" s="175"/>
      <c r="M45" s="72"/>
      <c r="N45" s="72"/>
      <c r="O45" s="54"/>
      <c r="P45" s="54"/>
      <c r="Q45" s="133">
        <f>Q37+Q34+E52</f>
        <v>186400000</v>
      </c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75" customHeight="1" x14ac:dyDescent="0.25">
      <c r="A46" s="96"/>
      <c r="B46" s="554" t="s">
        <v>50</v>
      </c>
      <c r="C46" s="397"/>
      <c r="D46" s="437"/>
      <c r="E46" s="555">
        <f>E39-E37-E42-E41-E43-E44</f>
        <v>5100000</v>
      </c>
      <c r="F46" s="398"/>
      <c r="G46" s="175"/>
      <c r="H46" s="175"/>
      <c r="I46" s="175"/>
      <c r="J46" s="175"/>
      <c r="K46" s="175"/>
      <c r="L46" s="175"/>
      <c r="M46" s="72"/>
      <c r="N46" s="54"/>
      <c r="O46" s="54"/>
      <c r="P46" s="54"/>
      <c r="Q46" s="54"/>
      <c r="R46" s="54"/>
      <c r="S46" s="54"/>
      <c r="T46" s="54"/>
      <c r="U46" s="192"/>
      <c r="V46" s="54"/>
      <c r="W46" s="54"/>
      <c r="X46" s="54"/>
      <c r="Y46" s="54"/>
      <c r="Z46" s="54"/>
    </row>
    <row r="47" spans="1:26" ht="15.75" customHeight="1" x14ac:dyDescent="0.25">
      <c r="A47" s="96"/>
      <c r="B47" s="199"/>
      <c r="C47" s="200"/>
      <c r="D47" s="201"/>
      <c r="E47" s="202"/>
      <c r="F47" s="203"/>
      <c r="G47" s="175"/>
      <c r="H47" s="175"/>
      <c r="I47" s="175"/>
      <c r="J47" s="175"/>
      <c r="K47" s="175"/>
      <c r="L47" s="175"/>
      <c r="M47" s="72"/>
      <c r="N47" s="54"/>
      <c r="O47" s="54"/>
      <c r="P47" s="54"/>
      <c r="Q47" s="54"/>
      <c r="R47" s="193">
        <f>88000000-Q37</f>
        <v>70600000</v>
      </c>
      <c r="S47" s="54"/>
      <c r="T47" s="54"/>
      <c r="U47" s="54"/>
      <c r="V47" s="54"/>
      <c r="W47" s="54"/>
      <c r="X47" s="54"/>
      <c r="Y47" s="54"/>
      <c r="Z47" s="54"/>
    </row>
    <row r="48" spans="1:26" ht="15.75" customHeight="1" x14ac:dyDescent="0.25">
      <c r="A48" s="96"/>
      <c r="B48" s="556" t="s">
        <v>51</v>
      </c>
      <c r="C48" s="432"/>
      <c r="D48" s="204">
        <v>5</v>
      </c>
      <c r="E48" s="557">
        <f>+E46/D48</f>
        <v>1020000</v>
      </c>
      <c r="F48" s="398"/>
      <c r="G48" s="175"/>
      <c r="H48" s="558" t="s">
        <v>29</v>
      </c>
      <c r="I48" s="338"/>
      <c r="J48" s="338"/>
      <c r="K48" s="338"/>
      <c r="L48" s="338"/>
      <c r="M48" s="54"/>
      <c r="N48" s="54"/>
      <c r="O48" s="54"/>
      <c r="P48" s="54"/>
      <c r="Q48" s="54" t="s">
        <v>102</v>
      </c>
      <c r="R48" s="192">
        <f>88000000-E43</f>
        <v>88000000</v>
      </c>
      <c r="S48" s="54"/>
      <c r="T48" s="54"/>
      <c r="U48" s="54"/>
      <c r="V48" s="54"/>
      <c r="W48" s="54"/>
      <c r="X48" s="54"/>
      <c r="Y48" s="54"/>
      <c r="Z48" s="54"/>
    </row>
    <row r="49" spans="1:26" ht="15" customHeight="1" x14ac:dyDescent="0.25">
      <c r="A49" s="96"/>
      <c r="B49" s="205"/>
      <c r="C49" s="206"/>
      <c r="D49" s="207"/>
      <c r="E49" s="208"/>
      <c r="F49" s="209"/>
      <c r="G49" s="175"/>
      <c r="H49" s="559" t="s">
        <v>31</v>
      </c>
      <c r="I49" s="350"/>
      <c r="J49" s="350"/>
      <c r="K49" s="350"/>
      <c r="L49" s="350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" customHeight="1" x14ac:dyDescent="0.25">
      <c r="A50" s="96"/>
      <c r="B50" s="210" t="s">
        <v>52</v>
      </c>
      <c r="C50" s="211"/>
      <c r="D50" s="212"/>
      <c r="E50" s="560">
        <f>E39+E38</f>
        <v>55900000</v>
      </c>
      <c r="F50" s="398"/>
      <c r="G50" s="175"/>
      <c r="H50" s="357"/>
      <c r="I50" s="341"/>
      <c r="J50" s="341"/>
      <c r="K50" s="341"/>
      <c r="L50" s="341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" customHeight="1" x14ac:dyDescent="0.25">
      <c r="A51" s="96"/>
      <c r="B51" s="545" t="s">
        <v>53</v>
      </c>
      <c r="C51" s="417"/>
      <c r="D51" s="418"/>
      <c r="E51" s="546">
        <f>E33-E50</f>
        <v>113100000</v>
      </c>
      <c r="F51" s="358"/>
      <c r="G51" s="175"/>
      <c r="H51" s="357"/>
      <c r="I51" s="341"/>
      <c r="J51" s="341"/>
      <c r="K51" s="341"/>
      <c r="L51" s="341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75" customHeight="1" x14ac:dyDescent="0.25">
      <c r="A52" s="96"/>
      <c r="B52" s="547" t="s">
        <v>54</v>
      </c>
      <c r="C52" s="394"/>
      <c r="D52" s="421"/>
      <c r="E52" s="548">
        <f>E51+E50</f>
        <v>169000000</v>
      </c>
      <c r="F52" s="361"/>
      <c r="G52" s="175"/>
      <c r="H52" s="536" t="s">
        <v>55</v>
      </c>
      <c r="I52" s="338"/>
      <c r="J52" s="338"/>
      <c r="K52" s="338"/>
      <c r="L52" s="338"/>
      <c r="M52" s="54"/>
      <c r="N52" s="54"/>
      <c r="O52" s="54"/>
      <c r="P52" s="54"/>
      <c r="Q52" s="192">
        <f>75100000-E51</f>
        <v>-38000000</v>
      </c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2.75" customHeight="1" x14ac:dyDescent="0.25">
      <c r="A53" s="96"/>
      <c r="B53" s="549">
        <f ca="1">TODAY()</f>
        <v>45785</v>
      </c>
      <c r="C53" s="338"/>
      <c r="D53" s="338"/>
      <c r="E53" s="338"/>
      <c r="F53" s="347"/>
      <c r="G53" s="175"/>
      <c r="H53" s="213"/>
      <c r="I53" s="213"/>
      <c r="J53" s="213"/>
      <c r="K53" s="213"/>
      <c r="L53" s="213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8.75" customHeight="1" x14ac:dyDescent="0.25">
      <c r="A54" s="96"/>
      <c r="B54" s="550" t="s">
        <v>78</v>
      </c>
      <c r="C54" s="373"/>
      <c r="D54" s="373"/>
      <c r="E54" s="373"/>
      <c r="F54" s="374"/>
      <c r="G54" s="175"/>
      <c r="H54" s="552" t="s">
        <v>56</v>
      </c>
      <c r="I54" s="338"/>
      <c r="J54" s="338"/>
      <c r="K54" s="338"/>
      <c r="L54" s="338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30" customHeight="1" x14ac:dyDescent="0.25">
      <c r="A55" s="96"/>
      <c r="B55" s="561" t="s">
        <v>88</v>
      </c>
      <c r="C55" s="450"/>
      <c r="D55" s="450"/>
      <c r="E55" s="450"/>
      <c r="F55" s="450"/>
      <c r="G55" s="175"/>
      <c r="H55" s="214"/>
      <c r="I55" s="214"/>
      <c r="J55" s="214"/>
      <c r="K55" s="214"/>
      <c r="L55" s="21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4.5" customHeight="1" x14ac:dyDescent="0.25">
      <c r="A56" s="96"/>
      <c r="B56" s="357"/>
      <c r="C56" s="341"/>
      <c r="D56" s="341"/>
      <c r="E56" s="341"/>
      <c r="F56" s="341"/>
      <c r="G56" s="175"/>
      <c r="H56" s="213"/>
      <c r="I56" s="213"/>
      <c r="J56" s="213"/>
      <c r="K56" s="213"/>
      <c r="L56" s="213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9.75" customHeight="1" x14ac:dyDescent="0.2">
      <c r="A57" s="96"/>
      <c r="B57" s="551"/>
      <c r="C57" s="338"/>
      <c r="D57" s="338"/>
      <c r="E57" s="338"/>
      <c r="F57" s="338"/>
      <c r="G57" s="338"/>
      <c r="H57" s="338"/>
      <c r="I57" s="338"/>
      <c r="J57" s="215"/>
      <c r="K57" s="216"/>
      <c r="L57" s="216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9.75" customHeight="1" x14ac:dyDescent="0.2">
      <c r="A58" s="96"/>
      <c r="B58" s="217"/>
      <c r="C58" s="217"/>
      <c r="D58" s="217"/>
      <c r="E58" s="217"/>
      <c r="F58" s="217"/>
      <c r="G58" s="217"/>
      <c r="H58" s="217"/>
      <c r="I58" s="217"/>
      <c r="J58" s="215"/>
      <c r="K58" s="216"/>
      <c r="L58" s="216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2.75" customHeight="1" x14ac:dyDescent="0.2">
      <c r="A59" s="96"/>
      <c r="B59" s="216" t="s">
        <v>58</v>
      </c>
      <c r="C59" s="216"/>
      <c r="D59" s="216"/>
      <c r="E59" s="216"/>
      <c r="F59" s="216"/>
      <c r="G59" s="216"/>
      <c r="H59" s="218"/>
      <c r="I59" s="215"/>
      <c r="J59" s="216"/>
      <c r="K59" s="216"/>
      <c r="L59" s="216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75" customHeight="1" x14ac:dyDescent="0.25">
      <c r="A60" s="96"/>
      <c r="B60" s="219" t="s">
        <v>34</v>
      </c>
      <c r="C60" s="544" t="s">
        <v>59</v>
      </c>
      <c r="D60" s="338"/>
      <c r="E60" s="338"/>
      <c r="F60" s="338"/>
      <c r="G60" s="175"/>
      <c r="H60" s="553"/>
      <c r="I60" s="350"/>
      <c r="J60" s="350"/>
      <c r="K60" s="350"/>
      <c r="L60" s="350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75" customHeight="1" x14ac:dyDescent="0.25">
      <c r="A61" s="96"/>
      <c r="B61" s="219" t="s">
        <v>36</v>
      </c>
      <c r="C61" s="476" t="s">
        <v>60</v>
      </c>
      <c r="D61" s="338"/>
      <c r="E61" s="338"/>
      <c r="F61" s="338"/>
      <c r="G61" s="175"/>
      <c r="H61" s="357"/>
      <c r="I61" s="341"/>
      <c r="J61" s="341"/>
      <c r="K61" s="341"/>
      <c r="L61" s="341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75" customHeight="1" x14ac:dyDescent="0.25">
      <c r="A62" s="96"/>
      <c r="B62" s="219" t="s">
        <v>38</v>
      </c>
      <c r="C62" s="544">
        <v>3183147910</v>
      </c>
      <c r="D62" s="338"/>
      <c r="E62" s="338"/>
      <c r="F62" s="338"/>
      <c r="G62" s="175"/>
      <c r="H62" s="357"/>
      <c r="I62" s="341"/>
      <c r="J62" s="341"/>
      <c r="K62" s="341"/>
      <c r="L62" s="341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75" customHeight="1" x14ac:dyDescent="0.25">
      <c r="A63" s="96"/>
      <c r="B63" s="219"/>
      <c r="C63" s="220"/>
      <c r="D63" s="54"/>
      <c r="E63" s="54"/>
      <c r="F63" s="54"/>
      <c r="G63" s="175"/>
      <c r="H63" s="221"/>
      <c r="I63" s="221"/>
      <c r="J63" s="221"/>
      <c r="K63" s="221"/>
      <c r="L63" s="221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75" customHeight="1" x14ac:dyDescent="0.25">
      <c r="A64" s="96"/>
      <c r="B64" s="219"/>
      <c r="C64" s="220"/>
      <c r="D64" s="213"/>
      <c r="E64" s="213"/>
      <c r="F64" s="213"/>
      <c r="G64" s="175"/>
      <c r="H64" s="221"/>
      <c r="I64" s="221"/>
      <c r="J64" s="221"/>
      <c r="K64" s="221"/>
      <c r="L64" s="221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6" customHeight="1" x14ac:dyDescent="0.2">
      <c r="A65" s="96"/>
      <c r="B65" s="543" t="s">
        <v>61</v>
      </c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1.25" customHeight="1" x14ac:dyDescent="0.2">
      <c r="A66" s="96"/>
      <c r="B66" s="357"/>
      <c r="C66" s="341"/>
      <c r="D66" s="341"/>
      <c r="E66" s="341"/>
      <c r="F66" s="341"/>
      <c r="G66" s="341"/>
      <c r="H66" s="341"/>
      <c r="I66" s="341"/>
      <c r="J66" s="341"/>
      <c r="K66" s="341"/>
      <c r="L66" s="341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75" customHeight="1" x14ac:dyDescent="0.25">
      <c r="A67" s="96"/>
      <c r="B67" s="544" t="s">
        <v>62</v>
      </c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8" customHeight="1" x14ac:dyDescent="0.25">
      <c r="A68" s="96"/>
      <c r="B68" s="544" t="s">
        <v>40</v>
      </c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75" customHeight="1" x14ac:dyDescent="0.25">
      <c r="A69" s="96"/>
      <c r="B69" s="213"/>
      <c r="C69" s="220"/>
      <c r="D69" s="213"/>
      <c r="E69" s="213"/>
      <c r="F69" s="213"/>
      <c r="G69" s="213"/>
      <c r="H69" s="213"/>
      <c r="I69" s="213"/>
      <c r="J69" s="213"/>
      <c r="K69" s="213"/>
      <c r="L69" s="213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3.75" customHeight="1" x14ac:dyDescent="0.2">
      <c r="A70" s="96"/>
      <c r="B70" s="97"/>
      <c r="C70" s="222"/>
      <c r="D70" s="97"/>
      <c r="E70" s="97"/>
      <c r="F70" s="97"/>
      <c r="G70" s="97"/>
      <c r="H70" s="97"/>
      <c r="I70" s="97"/>
      <c r="J70" s="97"/>
      <c r="K70" s="97"/>
      <c r="L70" s="97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75" hidden="1" customHeight="1" x14ac:dyDescent="0.2">
      <c r="A71" s="96"/>
      <c r="B71" s="97"/>
      <c r="C71" s="222"/>
      <c r="D71" s="97"/>
      <c r="E71" s="97"/>
      <c r="F71" s="97"/>
      <c r="G71" s="97"/>
      <c r="H71" s="97"/>
      <c r="I71" s="97"/>
      <c r="J71" s="97"/>
      <c r="K71" s="97"/>
      <c r="L71" s="97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75" customHeight="1" x14ac:dyDescent="0.2">
      <c r="A72" s="97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75" customHeight="1" x14ac:dyDescent="0.2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75" customHeight="1" x14ac:dyDescent="0.2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75" customHeight="1" x14ac:dyDescent="0.2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75" customHeight="1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75" customHeight="1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75" customHeight="1" x14ac:dyDescent="0.2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75" customHeight="1" x14ac:dyDescent="0.2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75" customHeight="1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75" customHeight="1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75" customHeight="1" x14ac:dyDescent="0.2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75" customHeight="1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75" customHeight="1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75" customHeight="1" x14ac:dyDescent="0.2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75" customHeight="1" x14ac:dyDescent="0.2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75" customHeight="1" x14ac:dyDescent="0.2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75" customHeight="1" x14ac:dyDescent="0.2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75" customHeight="1" x14ac:dyDescent="0.2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75" customHeight="1" x14ac:dyDescent="0.2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75" customHeight="1" x14ac:dyDescent="0.2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75" customHeight="1" x14ac:dyDescent="0.2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75" customHeight="1" x14ac:dyDescent="0.2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75" customHeight="1" x14ac:dyDescent="0.2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75" customHeight="1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75" customHeight="1" x14ac:dyDescent="0.2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75" customHeight="1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75" customHeight="1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75" customHeight="1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75" customHeight="1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75" customHeight="1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75" customHeight="1" x14ac:dyDescent="0.2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75" customHeight="1" x14ac:dyDescent="0.2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75" customHeight="1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75" customHeight="1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75" customHeight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75" customHeight="1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75" customHeight="1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75" customHeight="1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75" customHeight="1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75" customHeight="1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75" customHeight="1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7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75" customHeight="1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75" customHeight="1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75" customHeight="1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75" customHeight="1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75" customHeight="1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75" customHeight="1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75" customHeight="1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75" customHeight="1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75" customHeight="1" x14ac:dyDescent="0.2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75" customHeight="1" x14ac:dyDescent="0.2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75" customHeight="1" x14ac:dyDescent="0.2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75" customHeight="1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75" customHeight="1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75" customHeight="1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75" customHeight="1" x14ac:dyDescent="0.2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75" customHeight="1" x14ac:dyDescent="0.2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75" customHeight="1" x14ac:dyDescent="0.2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75" customHeight="1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75" customHeight="1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75" customHeight="1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75" customHeight="1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75" customHeight="1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75" customHeight="1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75" customHeight="1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75" customHeigh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75" customHeigh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75" customHeigh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75" customHeigh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75" customHeigh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75" customHeigh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75" customHeigh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75" customHeigh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75" customHeigh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75" customHeigh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75" customHeigh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75" customHeigh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75" customHeight="1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75" customHeight="1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75" customHeight="1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75" customHeight="1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75" customHeight="1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75" customHeight="1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75" customHeight="1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75" customHeight="1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75" customHeight="1" x14ac:dyDescent="0.2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75" customHeight="1" x14ac:dyDescent="0.2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75" customHeight="1" x14ac:dyDescent="0.2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75" customHeight="1" x14ac:dyDescent="0.2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75" customHeight="1" x14ac:dyDescent="0.2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75" customHeight="1" x14ac:dyDescent="0.2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75" customHeight="1" x14ac:dyDescent="0.2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75" customHeight="1" x14ac:dyDescent="0.2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75" customHeight="1" x14ac:dyDescent="0.2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75" customHeight="1" x14ac:dyDescent="0.2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75" customHeight="1" x14ac:dyDescent="0.2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75" customHeight="1" x14ac:dyDescent="0.2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75" customHeight="1" x14ac:dyDescent="0.2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75" customHeight="1" x14ac:dyDescent="0.2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75" customHeight="1" x14ac:dyDescent="0.2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75" customHeight="1" x14ac:dyDescent="0.2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75" customHeight="1" x14ac:dyDescent="0.2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75" customHeight="1" x14ac:dyDescent="0.2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75" customHeight="1" x14ac:dyDescent="0.2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7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75" customHeight="1" x14ac:dyDescent="0.2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75" customHeight="1" x14ac:dyDescent="0.2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75" customHeight="1" x14ac:dyDescent="0.2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75" customHeight="1" x14ac:dyDescent="0.2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75" customHeight="1" x14ac:dyDescent="0.2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75" customHeight="1" x14ac:dyDescent="0.2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75" customHeight="1" x14ac:dyDescent="0.2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75" customHeight="1" x14ac:dyDescent="0.2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75" customHeight="1" x14ac:dyDescent="0.2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75" customHeight="1" x14ac:dyDescent="0.2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75" customHeight="1" x14ac:dyDescent="0.2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75" customHeight="1" x14ac:dyDescent="0.2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75" customHeight="1" x14ac:dyDescent="0.2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75" customHeight="1" x14ac:dyDescent="0.2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75" customHeight="1" x14ac:dyDescent="0.2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75" customHeight="1" x14ac:dyDescent="0.2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75" customHeight="1" x14ac:dyDescent="0.2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75" customHeight="1" x14ac:dyDescent="0.2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75" customHeight="1" x14ac:dyDescent="0.2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75" customHeight="1" x14ac:dyDescent="0.2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75" customHeight="1" x14ac:dyDescent="0.2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75" customHeight="1" x14ac:dyDescent="0.2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75" customHeight="1" x14ac:dyDescent="0.2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75" customHeight="1" x14ac:dyDescent="0.2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75" customHeight="1" x14ac:dyDescent="0.2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75" customHeight="1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75" customHeight="1" x14ac:dyDescent="0.2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75" customHeight="1" x14ac:dyDescent="0.2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75" customHeight="1" x14ac:dyDescent="0.2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75" customHeight="1" x14ac:dyDescent="0.2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75" customHeight="1" x14ac:dyDescent="0.2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75" customHeight="1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75" customHeight="1" x14ac:dyDescent="0.2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75" customHeight="1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75" customHeight="1" x14ac:dyDescent="0.2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75" customHeight="1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75" customHeight="1" x14ac:dyDescent="0.2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75" customHeight="1" x14ac:dyDescent="0.2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75" customHeight="1" x14ac:dyDescent="0.2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75" customHeight="1" x14ac:dyDescent="0.2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75" customHeight="1" x14ac:dyDescent="0.2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75" customHeight="1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75" customHeight="1" x14ac:dyDescent="0.2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75" customHeight="1" x14ac:dyDescent="0.2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75" customHeight="1" x14ac:dyDescent="0.2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75" customHeight="1" x14ac:dyDescent="0.2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75" customHeight="1" x14ac:dyDescent="0.2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75" customHeight="1" x14ac:dyDescent="0.2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75" customHeight="1" x14ac:dyDescent="0.2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75" customHeight="1" x14ac:dyDescent="0.2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75" customHeight="1" x14ac:dyDescent="0.2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75" customHeight="1" x14ac:dyDescent="0.2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75" customHeight="1" x14ac:dyDescent="0.2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75" customHeight="1" x14ac:dyDescent="0.2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75" customHeight="1" x14ac:dyDescent="0.2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7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75" customHeight="1" x14ac:dyDescent="0.2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75" customHeight="1" x14ac:dyDescent="0.2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75" customHeight="1" x14ac:dyDescent="0.2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75" customHeight="1" x14ac:dyDescent="0.2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75" customHeight="1" x14ac:dyDescent="0.2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75" customHeight="1" x14ac:dyDescent="0.2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75" customHeight="1" x14ac:dyDescent="0.2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75" customHeight="1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75" customHeight="1" x14ac:dyDescent="0.2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75" customHeight="1" x14ac:dyDescent="0.2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75" customHeight="1" x14ac:dyDescent="0.2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75" customHeight="1" x14ac:dyDescent="0.2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75" customHeight="1" x14ac:dyDescent="0.2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75" customHeight="1" x14ac:dyDescent="0.2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75" customHeight="1" x14ac:dyDescent="0.2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75" customHeight="1" x14ac:dyDescent="0.2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75" customHeight="1" x14ac:dyDescent="0.2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75" customHeight="1" x14ac:dyDescent="0.2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75" customHeight="1" x14ac:dyDescent="0.2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75" customHeight="1" x14ac:dyDescent="0.2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75" customHeight="1" x14ac:dyDescent="0.2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75" customHeight="1" x14ac:dyDescent="0.2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75" customHeight="1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75" customHeight="1" x14ac:dyDescent="0.2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75" customHeight="1" x14ac:dyDescent="0.2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75" customHeight="1" x14ac:dyDescent="0.2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75" customHeight="1" x14ac:dyDescent="0.2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75" customHeight="1" x14ac:dyDescent="0.2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75" customHeight="1" x14ac:dyDescent="0.2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75" customHeight="1" x14ac:dyDescent="0.2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75" customHeight="1" x14ac:dyDescent="0.2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75" customHeight="1" x14ac:dyDescent="0.2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75" customHeight="1" x14ac:dyDescent="0.2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75" customHeight="1" x14ac:dyDescent="0.2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75" customHeight="1" x14ac:dyDescent="0.2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75" customHeight="1" x14ac:dyDescent="0.2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75" customHeight="1" x14ac:dyDescent="0.2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75" customHeight="1" x14ac:dyDescent="0.2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75" customHeight="1" x14ac:dyDescent="0.2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75" customHeight="1" x14ac:dyDescent="0.2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75" customHeight="1" x14ac:dyDescent="0.2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75" customHeight="1" x14ac:dyDescent="0.2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75" customHeight="1" x14ac:dyDescent="0.2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75" customHeight="1" x14ac:dyDescent="0.2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75" customHeight="1" x14ac:dyDescent="0.2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75" customHeight="1" x14ac:dyDescent="0.2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75" customHeight="1" x14ac:dyDescent="0.2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75" customHeight="1" x14ac:dyDescent="0.2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75" customHeight="1" x14ac:dyDescent="0.2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75" customHeight="1" x14ac:dyDescent="0.2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75" customHeight="1" x14ac:dyDescent="0.2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75" customHeight="1" x14ac:dyDescent="0.2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75" customHeight="1" x14ac:dyDescent="0.2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75" customHeight="1" x14ac:dyDescent="0.2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75" customHeight="1" x14ac:dyDescent="0.2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75" customHeight="1" x14ac:dyDescent="0.2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75" customHeight="1" x14ac:dyDescent="0.2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75" customHeight="1" x14ac:dyDescent="0.2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75" customHeight="1" x14ac:dyDescent="0.2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75" customHeight="1" x14ac:dyDescent="0.2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75" customHeight="1" x14ac:dyDescent="0.2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75" customHeight="1" x14ac:dyDescent="0.2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75" customHeight="1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75" customHeight="1" x14ac:dyDescent="0.2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75" customHeight="1" x14ac:dyDescent="0.2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75" customHeight="1" x14ac:dyDescent="0.2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75" customHeight="1" x14ac:dyDescent="0.2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75" customHeight="1" x14ac:dyDescent="0.2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75" customHeight="1" x14ac:dyDescent="0.2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75" customHeight="1" x14ac:dyDescent="0.2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75" customHeight="1" x14ac:dyDescent="0.2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75" customHeight="1" x14ac:dyDescent="0.2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75" customHeight="1" x14ac:dyDescent="0.2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75" customHeight="1" x14ac:dyDescent="0.2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75" customHeight="1" x14ac:dyDescent="0.2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75" customHeight="1" x14ac:dyDescent="0.2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75" customHeight="1" x14ac:dyDescent="0.2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75" customHeight="1" x14ac:dyDescent="0.2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75" customHeight="1" x14ac:dyDescent="0.2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75" customHeight="1" x14ac:dyDescent="0.2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75" customHeight="1" x14ac:dyDescent="0.2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75" customHeight="1" x14ac:dyDescent="0.2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75" customHeight="1" x14ac:dyDescent="0.2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75" customHeight="1" x14ac:dyDescent="0.2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75" customHeight="1" x14ac:dyDescent="0.2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75" customHeight="1" x14ac:dyDescent="0.2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75" customHeight="1" x14ac:dyDescent="0.2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75" customHeight="1" x14ac:dyDescent="0.2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75" customHeight="1" x14ac:dyDescent="0.2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75" customHeight="1" x14ac:dyDescent="0.2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75" customHeight="1" x14ac:dyDescent="0.2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75" customHeight="1" x14ac:dyDescent="0.2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75" customHeight="1" x14ac:dyDescent="0.2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75" customHeight="1" x14ac:dyDescent="0.2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75" customHeight="1" x14ac:dyDescent="0.2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75" customHeight="1" x14ac:dyDescent="0.2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75" customHeight="1" x14ac:dyDescent="0.2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75" customHeight="1" x14ac:dyDescent="0.2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75" customHeight="1" x14ac:dyDescent="0.2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75" customHeight="1" x14ac:dyDescent="0.2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75" customHeight="1" x14ac:dyDescent="0.2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75" customHeight="1" x14ac:dyDescent="0.2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75" customHeight="1" x14ac:dyDescent="0.2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75" customHeight="1" x14ac:dyDescent="0.2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75" customHeight="1" x14ac:dyDescent="0.2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75" customHeight="1" x14ac:dyDescent="0.2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75" customHeight="1" x14ac:dyDescent="0.2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75" customHeight="1" x14ac:dyDescent="0.2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75" customHeight="1" x14ac:dyDescent="0.2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75" customHeight="1" x14ac:dyDescent="0.2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75" customHeight="1" x14ac:dyDescent="0.2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75" customHeight="1" x14ac:dyDescent="0.2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75" customHeight="1" x14ac:dyDescent="0.2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75" customHeight="1" x14ac:dyDescent="0.2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75" customHeight="1" x14ac:dyDescent="0.2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75" customHeight="1" x14ac:dyDescent="0.2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75" customHeight="1" x14ac:dyDescent="0.2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75" customHeight="1" x14ac:dyDescent="0.2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75" customHeight="1" x14ac:dyDescent="0.2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75" customHeight="1" x14ac:dyDescent="0.2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75" customHeight="1" x14ac:dyDescent="0.2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75" customHeight="1" x14ac:dyDescent="0.2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75" customHeight="1" x14ac:dyDescent="0.2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75" customHeight="1" x14ac:dyDescent="0.2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75" customHeight="1" x14ac:dyDescent="0.2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75" customHeight="1" x14ac:dyDescent="0.2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75" customHeight="1" x14ac:dyDescent="0.2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75" customHeight="1" x14ac:dyDescent="0.2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75" customHeight="1" x14ac:dyDescent="0.2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7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7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7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7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7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75" customHeight="1" x14ac:dyDescent="0.2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75" customHeight="1" x14ac:dyDescent="0.2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75" customHeight="1" x14ac:dyDescent="0.2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75" customHeight="1" x14ac:dyDescent="0.2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75" customHeight="1" x14ac:dyDescent="0.2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75" customHeight="1" x14ac:dyDescent="0.2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75" customHeight="1" x14ac:dyDescent="0.2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75" customHeight="1" x14ac:dyDescent="0.2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75" customHeight="1" x14ac:dyDescent="0.2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75" customHeight="1" x14ac:dyDescent="0.2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75" customHeight="1" x14ac:dyDescent="0.2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75" customHeight="1" x14ac:dyDescent="0.2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75" customHeight="1" x14ac:dyDescent="0.2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75" customHeight="1" x14ac:dyDescent="0.2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75" customHeight="1" x14ac:dyDescent="0.2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75" customHeight="1" x14ac:dyDescent="0.2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75" customHeight="1" x14ac:dyDescent="0.2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75" customHeight="1" x14ac:dyDescent="0.2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75" customHeight="1" x14ac:dyDescent="0.2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75" customHeight="1" x14ac:dyDescent="0.2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75" customHeight="1" x14ac:dyDescent="0.2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75" customHeight="1" x14ac:dyDescent="0.2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75" customHeight="1" x14ac:dyDescent="0.2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75" customHeight="1" x14ac:dyDescent="0.2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75" customHeight="1" x14ac:dyDescent="0.2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75" customHeight="1" x14ac:dyDescent="0.2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75" customHeight="1" x14ac:dyDescent="0.2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75" customHeight="1" x14ac:dyDescent="0.2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75" customHeight="1" x14ac:dyDescent="0.2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75" customHeight="1" x14ac:dyDescent="0.2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75" customHeight="1" x14ac:dyDescent="0.2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75" customHeight="1" x14ac:dyDescent="0.2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75" customHeight="1" x14ac:dyDescent="0.2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75" customHeight="1" x14ac:dyDescent="0.2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75" customHeight="1" x14ac:dyDescent="0.2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75" customHeight="1" x14ac:dyDescent="0.2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75" customHeight="1" x14ac:dyDescent="0.2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75" customHeight="1" x14ac:dyDescent="0.2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75" customHeight="1" x14ac:dyDescent="0.2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75" customHeight="1" x14ac:dyDescent="0.2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75" customHeight="1" x14ac:dyDescent="0.2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75" customHeight="1" x14ac:dyDescent="0.2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75" customHeight="1" x14ac:dyDescent="0.2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75" customHeight="1" x14ac:dyDescent="0.2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75" customHeight="1" x14ac:dyDescent="0.2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75" customHeight="1" x14ac:dyDescent="0.2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75" customHeight="1" x14ac:dyDescent="0.2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75" customHeight="1" x14ac:dyDescent="0.2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75" customHeight="1" x14ac:dyDescent="0.2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75" customHeight="1" x14ac:dyDescent="0.2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75" customHeight="1" x14ac:dyDescent="0.2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75" customHeight="1" x14ac:dyDescent="0.2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75" customHeight="1" x14ac:dyDescent="0.2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75" customHeight="1" x14ac:dyDescent="0.2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75" customHeight="1" x14ac:dyDescent="0.2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75" customHeight="1" x14ac:dyDescent="0.2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75" customHeight="1" x14ac:dyDescent="0.2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75" customHeight="1" x14ac:dyDescent="0.2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75" customHeight="1" x14ac:dyDescent="0.2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75" customHeight="1" x14ac:dyDescent="0.2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75" customHeight="1" x14ac:dyDescent="0.2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75" customHeight="1" x14ac:dyDescent="0.2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75" customHeight="1" x14ac:dyDescent="0.2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75" customHeight="1" x14ac:dyDescent="0.2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75" customHeight="1" x14ac:dyDescent="0.2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75" customHeight="1" x14ac:dyDescent="0.2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75" customHeight="1" x14ac:dyDescent="0.2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75" customHeight="1" x14ac:dyDescent="0.2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75" customHeight="1" x14ac:dyDescent="0.2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75" customHeight="1" x14ac:dyDescent="0.2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75" customHeight="1" x14ac:dyDescent="0.2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75" customHeight="1" x14ac:dyDescent="0.2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75" customHeight="1" x14ac:dyDescent="0.2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75" customHeight="1" x14ac:dyDescent="0.2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75" customHeight="1" x14ac:dyDescent="0.2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75" customHeight="1" x14ac:dyDescent="0.2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75" customHeight="1" x14ac:dyDescent="0.2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75" customHeight="1" x14ac:dyDescent="0.2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75" customHeight="1" x14ac:dyDescent="0.2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75" customHeight="1" x14ac:dyDescent="0.2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75" customHeight="1" x14ac:dyDescent="0.2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75" customHeight="1" x14ac:dyDescent="0.2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75" customHeight="1" x14ac:dyDescent="0.2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75" customHeight="1" x14ac:dyDescent="0.2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75" customHeight="1" x14ac:dyDescent="0.2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75" customHeight="1" x14ac:dyDescent="0.2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75" customHeight="1" x14ac:dyDescent="0.2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75" customHeight="1" x14ac:dyDescent="0.2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75" customHeight="1" x14ac:dyDescent="0.2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75" customHeight="1" x14ac:dyDescent="0.2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75" customHeight="1" x14ac:dyDescent="0.2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75" customHeight="1" x14ac:dyDescent="0.2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75" customHeight="1" x14ac:dyDescent="0.2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75" customHeight="1" x14ac:dyDescent="0.2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75" customHeight="1" x14ac:dyDescent="0.2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75" customHeight="1" x14ac:dyDescent="0.2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75" customHeight="1" x14ac:dyDescent="0.2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75" customHeight="1" x14ac:dyDescent="0.2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75" customHeight="1" x14ac:dyDescent="0.2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75" customHeight="1" x14ac:dyDescent="0.2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75" customHeight="1" x14ac:dyDescent="0.2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75" customHeight="1" x14ac:dyDescent="0.2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75" customHeight="1" x14ac:dyDescent="0.2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75" customHeight="1" x14ac:dyDescent="0.2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75" customHeight="1" x14ac:dyDescent="0.2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75" customHeight="1" x14ac:dyDescent="0.2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75" customHeight="1" x14ac:dyDescent="0.2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75" customHeight="1" x14ac:dyDescent="0.2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75" customHeight="1" x14ac:dyDescent="0.2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75" customHeight="1" x14ac:dyDescent="0.2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75" customHeight="1" x14ac:dyDescent="0.2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75" customHeight="1" x14ac:dyDescent="0.2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75" customHeight="1" x14ac:dyDescent="0.2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75" customHeight="1" x14ac:dyDescent="0.2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75" customHeight="1" x14ac:dyDescent="0.2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75" customHeight="1" x14ac:dyDescent="0.2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75" customHeight="1" x14ac:dyDescent="0.2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75" customHeight="1" x14ac:dyDescent="0.2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75" customHeight="1" x14ac:dyDescent="0.2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75" customHeight="1" x14ac:dyDescent="0.2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75" customHeight="1" x14ac:dyDescent="0.2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75" customHeight="1" x14ac:dyDescent="0.2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75" customHeight="1" x14ac:dyDescent="0.2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75" customHeight="1" x14ac:dyDescent="0.2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75" customHeight="1" x14ac:dyDescent="0.2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75" customHeight="1" x14ac:dyDescent="0.2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75" customHeight="1" x14ac:dyDescent="0.2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75" customHeight="1" x14ac:dyDescent="0.2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75" customHeight="1" x14ac:dyDescent="0.2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75" customHeight="1" x14ac:dyDescent="0.2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75" customHeight="1" x14ac:dyDescent="0.2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75" customHeight="1" x14ac:dyDescent="0.2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75" customHeight="1" x14ac:dyDescent="0.2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75" customHeight="1" x14ac:dyDescent="0.2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75" customHeight="1" x14ac:dyDescent="0.2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75" customHeight="1" x14ac:dyDescent="0.2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75" customHeight="1" x14ac:dyDescent="0.2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75" customHeight="1" x14ac:dyDescent="0.2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75" customHeight="1" x14ac:dyDescent="0.2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75" customHeight="1" x14ac:dyDescent="0.2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75" customHeight="1" x14ac:dyDescent="0.2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75" customHeight="1" x14ac:dyDescent="0.2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75" customHeight="1" x14ac:dyDescent="0.2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75" customHeight="1" x14ac:dyDescent="0.2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75" customHeight="1" x14ac:dyDescent="0.2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75" customHeight="1" x14ac:dyDescent="0.2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75" customHeight="1" x14ac:dyDescent="0.2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75" customHeight="1" x14ac:dyDescent="0.2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75" customHeight="1" x14ac:dyDescent="0.2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75" customHeight="1" x14ac:dyDescent="0.2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75" customHeight="1" x14ac:dyDescent="0.2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75" customHeight="1" x14ac:dyDescent="0.2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75" customHeight="1" x14ac:dyDescent="0.2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75" customHeight="1" x14ac:dyDescent="0.2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75" customHeight="1" x14ac:dyDescent="0.2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75" customHeight="1" x14ac:dyDescent="0.2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75" customHeight="1" x14ac:dyDescent="0.2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75" customHeight="1" x14ac:dyDescent="0.2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75" customHeight="1" x14ac:dyDescent="0.2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75" customHeight="1" x14ac:dyDescent="0.2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75" customHeight="1" x14ac:dyDescent="0.2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75" customHeight="1" x14ac:dyDescent="0.2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75" customHeight="1" x14ac:dyDescent="0.2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75" customHeight="1" x14ac:dyDescent="0.2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75" customHeight="1" x14ac:dyDescent="0.2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75" customHeight="1" x14ac:dyDescent="0.2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75" customHeight="1" x14ac:dyDescent="0.2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75" customHeight="1" x14ac:dyDescent="0.2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75" customHeight="1" x14ac:dyDescent="0.2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75" customHeight="1" x14ac:dyDescent="0.2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75" customHeight="1" x14ac:dyDescent="0.2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75" customHeight="1" x14ac:dyDescent="0.2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75" customHeight="1" x14ac:dyDescent="0.2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75" customHeight="1" x14ac:dyDescent="0.2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75" customHeight="1" x14ac:dyDescent="0.2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75" customHeight="1" x14ac:dyDescent="0.2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75" customHeight="1" x14ac:dyDescent="0.2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75" customHeight="1" x14ac:dyDescent="0.2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75" customHeight="1" x14ac:dyDescent="0.2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75" customHeight="1" x14ac:dyDescent="0.2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75" customHeight="1" x14ac:dyDescent="0.2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75" customHeight="1" x14ac:dyDescent="0.2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75" customHeight="1" x14ac:dyDescent="0.2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75" customHeight="1" x14ac:dyDescent="0.2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75" customHeight="1" x14ac:dyDescent="0.2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75" customHeight="1" x14ac:dyDescent="0.2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75" customHeight="1" x14ac:dyDescent="0.2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75" customHeight="1" x14ac:dyDescent="0.2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75" customHeight="1" x14ac:dyDescent="0.2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75" customHeight="1" x14ac:dyDescent="0.2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75" customHeight="1" x14ac:dyDescent="0.2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75" customHeight="1" x14ac:dyDescent="0.2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75" customHeight="1" x14ac:dyDescent="0.2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75" customHeight="1" x14ac:dyDescent="0.2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75" customHeight="1" x14ac:dyDescent="0.2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75" customHeight="1" x14ac:dyDescent="0.2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75" customHeight="1" x14ac:dyDescent="0.2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75" customHeight="1" x14ac:dyDescent="0.2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75" customHeight="1" x14ac:dyDescent="0.2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75" customHeight="1" x14ac:dyDescent="0.2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75" customHeight="1" x14ac:dyDescent="0.2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75" customHeight="1" x14ac:dyDescent="0.2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75" customHeight="1" x14ac:dyDescent="0.2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75" customHeight="1" x14ac:dyDescent="0.2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75" customHeight="1" x14ac:dyDescent="0.2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75" customHeight="1" x14ac:dyDescent="0.2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75" customHeight="1" x14ac:dyDescent="0.2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75" customHeight="1" x14ac:dyDescent="0.2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75" customHeight="1" x14ac:dyDescent="0.2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75" customHeight="1" x14ac:dyDescent="0.2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75" customHeight="1" x14ac:dyDescent="0.2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75" customHeight="1" x14ac:dyDescent="0.2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75" customHeight="1" x14ac:dyDescent="0.2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75" customHeight="1" x14ac:dyDescent="0.2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75" customHeight="1" x14ac:dyDescent="0.2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75" customHeight="1" x14ac:dyDescent="0.2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75" customHeight="1" x14ac:dyDescent="0.2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75" customHeight="1" x14ac:dyDescent="0.2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75" customHeight="1" x14ac:dyDescent="0.2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75" customHeight="1" x14ac:dyDescent="0.2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75" customHeight="1" x14ac:dyDescent="0.2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75" customHeight="1" x14ac:dyDescent="0.2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75" customHeight="1" x14ac:dyDescent="0.2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75" customHeight="1" x14ac:dyDescent="0.2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75" customHeight="1" x14ac:dyDescent="0.2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75" customHeight="1" x14ac:dyDescent="0.2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75" customHeight="1" x14ac:dyDescent="0.2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75" customHeight="1" x14ac:dyDescent="0.2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75" customHeight="1" x14ac:dyDescent="0.2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75" customHeight="1" x14ac:dyDescent="0.2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75" customHeight="1" x14ac:dyDescent="0.2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75" customHeight="1" x14ac:dyDescent="0.2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75" customHeight="1" x14ac:dyDescent="0.2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75" customHeight="1" x14ac:dyDescent="0.2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75" customHeight="1" x14ac:dyDescent="0.2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75" customHeight="1" x14ac:dyDescent="0.2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75" customHeight="1" x14ac:dyDescent="0.2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75" customHeight="1" x14ac:dyDescent="0.2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75" customHeight="1" x14ac:dyDescent="0.2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75" customHeight="1" x14ac:dyDescent="0.2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75" customHeight="1" x14ac:dyDescent="0.2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75" customHeight="1" x14ac:dyDescent="0.2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75" customHeight="1" x14ac:dyDescent="0.2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75" customHeight="1" x14ac:dyDescent="0.2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75" customHeight="1" x14ac:dyDescent="0.2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75" customHeight="1" x14ac:dyDescent="0.2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75" customHeight="1" x14ac:dyDescent="0.2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75" customHeight="1" x14ac:dyDescent="0.2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75" customHeight="1" x14ac:dyDescent="0.2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75" customHeight="1" x14ac:dyDescent="0.2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75" customHeight="1" x14ac:dyDescent="0.2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75" customHeight="1" x14ac:dyDescent="0.2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75" customHeight="1" x14ac:dyDescent="0.2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75" customHeight="1" x14ac:dyDescent="0.2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75" customHeight="1" x14ac:dyDescent="0.2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75" customHeight="1" x14ac:dyDescent="0.2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75" customHeight="1" x14ac:dyDescent="0.2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75" customHeight="1" x14ac:dyDescent="0.2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75" customHeight="1" x14ac:dyDescent="0.2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75" customHeight="1" x14ac:dyDescent="0.2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75" customHeight="1" x14ac:dyDescent="0.2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75" customHeight="1" x14ac:dyDescent="0.2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75" customHeight="1" x14ac:dyDescent="0.2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75" customHeight="1" x14ac:dyDescent="0.2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75" customHeight="1" x14ac:dyDescent="0.2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75" customHeight="1" x14ac:dyDescent="0.2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75" customHeight="1" x14ac:dyDescent="0.2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75" customHeight="1" x14ac:dyDescent="0.2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75" customHeight="1" x14ac:dyDescent="0.2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75" customHeight="1" x14ac:dyDescent="0.2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75" customHeight="1" x14ac:dyDescent="0.2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75" customHeight="1" x14ac:dyDescent="0.2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75" customHeight="1" x14ac:dyDescent="0.2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75" customHeight="1" x14ac:dyDescent="0.2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75" customHeight="1" x14ac:dyDescent="0.2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75" customHeight="1" x14ac:dyDescent="0.2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75" customHeight="1" x14ac:dyDescent="0.2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75" customHeight="1" x14ac:dyDescent="0.2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75" customHeight="1" x14ac:dyDescent="0.2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75" customHeight="1" x14ac:dyDescent="0.2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75" customHeight="1" x14ac:dyDescent="0.2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75" customHeight="1" x14ac:dyDescent="0.2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75" customHeight="1" x14ac:dyDescent="0.2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75" customHeight="1" x14ac:dyDescent="0.2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75" customHeight="1" x14ac:dyDescent="0.2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75" customHeight="1" x14ac:dyDescent="0.2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75" customHeight="1" x14ac:dyDescent="0.2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75" customHeight="1" x14ac:dyDescent="0.2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75" customHeight="1" x14ac:dyDescent="0.2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75" customHeight="1" x14ac:dyDescent="0.2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75" customHeight="1" x14ac:dyDescent="0.2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75" customHeight="1" x14ac:dyDescent="0.2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75" customHeight="1" x14ac:dyDescent="0.2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75" customHeight="1" x14ac:dyDescent="0.2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75" customHeight="1" x14ac:dyDescent="0.2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75" customHeight="1" x14ac:dyDescent="0.2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75" customHeight="1" x14ac:dyDescent="0.2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75" customHeight="1" x14ac:dyDescent="0.2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75" customHeight="1" x14ac:dyDescent="0.2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75" customHeight="1" x14ac:dyDescent="0.2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75" customHeight="1" x14ac:dyDescent="0.2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75" customHeight="1" x14ac:dyDescent="0.2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75" customHeight="1" x14ac:dyDescent="0.2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75" customHeight="1" x14ac:dyDescent="0.2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75" customHeight="1" x14ac:dyDescent="0.2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75" customHeight="1" x14ac:dyDescent="0.2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75" customHeight="1" x14ac:dyDescent="0.2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75" customHeight="1" x14ac:dyDescent="0.2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75" customHeight="1" x14ac:dyDescent="0.2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75" customHeight="1" x14ac:dyDescent="0.2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75" customHeight="1" x14ac:dyDescent="0.2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75" customHeight="1" x14ac:dyDescent="0.2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75" customHeight="1" x14ac:dyDescent="0.2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75" customHeight="1" x14ac:dyDescent="0.2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75" customHeight="1" x14ac:dyDescent="0.2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75" customHeight="1" x14ac:dyDescent="0.2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75" customHeight="1" x14ac:dyDescent="0.2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75" customHeight="1" x14ac:dyDescent="0.2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75" customHeight="1" x14ac:dyDescent="0.2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75" customHeight="1" x14ac:dyDescent="0.2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75" customHeight="1" x14ac:dyDescent="0.2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75" customHeight="1" x14ac:dyDescent="0.2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75" customHeight="1" x14ac:dyDescent="0.2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75" customHeight="1" x14ac:dyDescent="0.2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75" customHeight="1" x14ac:dyDescent="0.2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75" customHeight="1" x14ac:dyDescent="0.2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75" customHeight="1" x14ac:dyDescent="0.2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75" customHeight="1" x14ac:dyDescent="0.2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75" customHeight="1" x14ac:dyDescent="0.2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75" customHeight="1" x14ac:dyDescent="0.2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75" customHeight="1" x14ac:dyDescent="0.2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75" customHeight="1" x14ac:dyDescent="0.2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75" customHeight="1" x14ac:dyDescent="0.2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75" customHeight="1" x14ac:dyDescent="0.2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75" customHeight="1" x14ac:dyDescent="0.2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75" customHeight="1" x14ac:dyDescent="0.2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75" customHeight="1" x14ac:dyDescent="0.2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75" customHeight="1" x14ac:dyDescent="0.2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75" customHeight="1" x14ac:dyDescent="0.2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75" customHeight="1" x14ac:dyDescent="0.2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75" customHeight="1" x14ac:dyDescent="0.2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75" customHeight="1" x14ac:dyDescent="0.2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75" customHeight="1" x14ac:dyDescent="0.2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75" customHeight="1" x14ac:dyDescent="0.2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75" customHeight="1" x14ac:dyDescent="0.2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75" customHeight="1" x14ac:dyDescent="0.2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75" customHeight="1" x14ac:dyDescent="0.2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75" customHeight="1" x14ac:dyDescent="0.2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75" customHeight="1" x14ac:dyDescent="0.2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75" customHeight="1" x14ac:dyDescent="0.2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75" customHeight="1" x14ac:dyDescent="0.2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75" customHeight="1" x14ac:dyDescent="0.2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75" customHeight="1" x14ac:dyDescent="0.2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75" customHeight="1" x14ac:dyDescent="0.2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75" customHeight="1" x14ac:dyDescent="0.2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75" customHeight="1" x14ac:dyDescent="0.2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75" customHeight="1" x14ac:dyDescent="0.2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75" customHeight="1" x14ac:dyDescent="0.2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75" customHeight="1" x14ac:dyDescent="0.2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75" customHeight="1" x14ac:dyDescent="0.2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75" customHeight="1" x14ac:dyDescent="0.2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75" customHeight="1" x14ac:dyDescent="0.2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75" customHeight="1" x14ac:dyDescent="0.2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75" customHeight="1" x14ac:dyDescent="0.2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75" customHeight="1" x14ac:dyDescent="0.2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75" customHeight="1" x14ac:dyDescent="0.2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75" customHeight="1" x14ac:dyDescent="0.2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75" customHeight="1" x14ac:dyDescent="0.2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75" customHeight="1" x14ac:dyDescent="0.2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75" customHeight="1" x14ac:dyDescent="0.2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75" customHeight="1" x14ac:dyDescent="0.2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75" customHeight="1" x14ac:dyDescent="0.2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75" customHeight="1" x14ac:dyDescent="0.2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75" customHeight="1" x14ac:dyDescent="0.2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75" customHeight="1" x14ac:dyDescent="0.2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75" customHeight="1" x14ac:dyDescent="0.2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75" customHeight="1" x14ac:dyDescent="0.2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75" customHeight="1" x14ac:dyDescent="0.2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75" customHeight="1" x14ac:dyDescent="0.2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75" customHeight="1" x14ac:dyDescent="0.2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75" customHeight="1" x14ac:dyDescent="0.2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75" customHeight="1" x14ac:dyDescent="0.2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75" customHeight="1" x14ac:dyDescent="0.2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75" customHeight="1" x14ac:dyDescent="0.2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75" customHeight="1" x14ac:dyDescent="0.2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75" customHeight="1" x14ac:dyDescent="0.2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75" customHeight="1" x14ac:dyDescent="0.2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75" customHeight="1" x14ac:dyDescent="0.2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75" customHeight="1" x14ac:dyDescent="0.2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75" customHeight="1" x14ac:dyDescent="0.2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75" customHeight="1" x14ac:dyDescent="0.2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75" customHeight="1" x14ac:dyDescent="0.2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75" customHeight="1" x14ac:dyDescent="0.2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75" customHeight="1" x14ac:dyDescent="0.2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75" customHeight="1" x14ac:dyDescent="0.2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75" customHeight="1" x14ac:dyDescent="0.2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75" customHeight="1" x14ac:dyDescent="0.2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75" customHeight="1" x14ac:dyDescent="0.2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75" customHeight="1" x14ac:dyDescent="0.2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75" customHeight="1" x14ac:dyDescent="0.2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75" customHeight="1" x14ac:dyDescent="0.2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75" customHeight="1" x14ac:dyDescent="0.2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75" customHeight="1" x14ac:dyDescent="0.2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75" customHeight="1" x14ac:dyDescent="0.2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75" customHeight="1" x14ac:dyDescent="0.2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75" customHeight="1" x14ac:dyDescent="0.2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75" customHeight="1" x14ac:dyDescent="0.2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75" customHeight="1" x14ac:dyDescent="0.2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75" customHeight="1" x14ac:dyDescent="0.2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75" customHeight="1" x14ac:dyDescent="0.2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75" customHeight="1" x14ac:dyDescent="0.2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75" customHeight="1" x14ac:dyDescent="0.2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75" customHeight="1" x14ac:dyDescent="0.2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75" customHeight="1" x14ac:dyDescent="0.2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75" customHeight="1" x14ac:dyDescent="0.2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75" customHeight="1" x14ac:dyDescent="0.2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75" customHeight="1" x14ac:dyDescent="0.2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75" customHeight="1" x14ac:dyDescent="0.2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75" customHeight="1" x14ac:dyDescent="0.2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75" customHeight="1" x14ac:dyDescent="0.2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75" customHeight="1" x14ac:dyDescent="0.2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75" customHeight="1" x14ac:dyDescent="0.2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75" customHeight="1" x14ac:dyDescent="0.2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75" customHeight="1" x14ac:dyDescent="0.2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75" customHeight="1" x14ac:dyDescent="0.2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75" customHeight="1" x14ac:dyDescent="0.2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75" customHeight="1" x14ac:dyDescent="0.2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75" customHeight="1" x14ac:dyDescent="0.2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75" customHeight="1" x14ac:dyDescent="0.2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75" customHeight="1" x14ac:dyDescent="0.2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75" customHeight="1" x14ac:dyDescent="0.2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75" customHeight="1" x14ac:dyDescent="0.2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75" customHeight="1" x14ac:dyDescent="0.2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75" customHeight="1" x14ac:dyDescent="0.2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75" customHeight="1" x14ac:dyDescent="0.2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75" customHeight="1" x14ac:dyDescent="0.2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75" customHeight="1" x14ac:dyDescent="0.2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75" customHeight="1" x14ac:dyDescent="0.2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75" customHeight="1" x14ac:dyDescent="0.2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75" customHeight="1" x14ac:dyDescent="0.2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75" customHeight="1" x14ac:dyDescent="0.2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75" customHeight="1" x14ac:dyDescent="0.2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75" customHeight="1" x14ac:dyDescent="0.2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75" customHeight="1" x14ac:dyDescent="0.2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75" customHeight="1" x14ac:dyDescent="0.2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75" customHeight="1" x14ac:dyDescent="0.2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75" customHeight="1" x14ac:dyDescent="0.2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75" customHeight="1" x14ac:dyDescent="0.2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75" customHeight="1" x14ac:dyDescent="0.2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75" customHeight="1" x14ac:dyDescent="0.2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75" customHeight="1" x14ac:dyDescent="0.2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75" customHeight="1" x14ac:dyDescent="0.2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75" customHeight="1" x14ac:dyDescent="0.2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75" customHeight="1" x14ac:dyDescent="0.2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75" customHeight="1" x14ac:dyDescent="0.2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75" customHeight="1" x14ac:dyDescent="0.2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75" customHeight="1" x14ac:dyDescent="0.2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75" customHeight="1" x14ac:dyDescent="0.2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75" customHeight="1" x14ac:dyDescent="0.2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75" customHeight="1" x14ac:dyDescent="0.2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75" customHeight="1" x14ac:dyDescent="0.2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75" customHeight="1" x14ac:dyDescent="0.2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75" customHeight="1" x14ac:dyDescent="0.2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75" customHeight="1" x14ac:dyDescent="0.2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75" customHeight="1" x14ac:dyDescent="0.2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75" customHeight="1" x14ac:dyDescent="0.2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75" customHeight="1" x14ac:dyDescent="0.2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75" customHeight="1" x14ac:dyDescent="0.2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75" customHeight="1" x14ac:dyDescent="0.2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75" customHeight="1" x14ac:dyDescent="0.2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75" customHeight="1" x14ac:dyDescent="0.2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75" customHeight="1" x14ac:dyDescent="0.2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75" customHeight="1" x14ac:dyDescent="0.2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75" customHeight="1" x14ac:dyDescent="0.2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75" customHeight="1" x14ac:dyDescent="0.2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75" customHeight="1" x14ac:dyDescent="0.2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75" customHeight="1" x14ac:dyDescent="0.2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75" customHeight="1" x14ac:dyDescent="0.2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75" customHeight="1" x14ac:dyDescent="0.2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75" customHeight="1" x14ac:dyDescent="0.2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75" customHeight="1" x14ac:dyDescent="0.2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75" customHeight="1" x14ac:dyDescent="0.2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75" customHeight="1" x14ac:dyDescent="0.2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75" customHeight="1" x14ac:dyDescent="0.2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75" customHeight="1" x14ac:dyDescent="0.2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75" customHeight="1" x14ac:dyDescent="0.2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75" customHeight="1" x14ac:dyDescent="0.2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75" customHeight="1" x14ac:dyDescent="0.2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75" customHeight="1" x14ac:dyDescent="0.2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75" customHeight="1" x14ac:dyDescent="0.2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75" customHeight="1" x14ac:dyDescent="0.2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75" customHeight="1" x14ac:dyDescent="0.2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75" customHeight="1" x14ac:dyDescent="0.2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75" customHeight="1" x14ac:dyDescent="0.2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75" customHeight="1" x14ac:dyDescent="0.2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75" customHeight="1" x14ac:dyDescent="0.2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75" customHeight="1" x14ac:dyDescent="0.2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75" customHeight="1" x14ac:dyDescent="0.2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75" customHeight="1" x14ac:dyDescent="0.2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75" customHeight="1" x14ac:dyDescent="0.2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75" customHeight="1" x14ac:dyDescent="0.2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75" customHeight="1" x14ac:dyDescent="0.2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75" customHeight="1" x14ac:dyDescent="0.2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75" customHeight="1" x14ac:dyDescent="0.2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75" customHeight="1" x14ac:dyDescent="0.2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75" customHeight="1" x14ac:dyDescent="0.2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75" customHeight="1" x14ac:dyDescent="0.2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75" customHeight="1" x14ac:dyDescent="0.2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75" customHeight="1" x14ac:dyDescent="0.2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75" customHeight="1" x14ac:dyDescent="0.2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75" customHeight="1" x14ac:dyDescent="0.2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75" customHeight="1" x14ac:dyDescent="0.2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75" customHeight="1" x14ac:dyDescent="0.2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75" customHeight="1" x14ac:dyDescent="0.2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75" customHeight="1" x14ac:dyDescent="0.2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75" customHeight="1" x14ac:dyDescent="0.2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75" customHeight="1" x14ac:dyDescent="0.2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75" customHeight="1" x14ac:dyDescent="0.2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75" customHeight="1" x14ac:dyDescent="0.2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75" customHeight="1" x14ac:dyDescent="0.2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75" customHeight="1" x14ac:dyDescent="0.2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75" customHeight="1" x14ac:dyDescent="0.2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75" customHeight="1" x14ac:dyDescent="0.2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75" customHeight="1" x14ac:dyDescent="0.2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75" customHeight="1" x14ac:dyDescent="0.2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75" customHeight="1" x14ac:dyDescent="0.2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75" customHeight="1" x14ac:dyDescent="0.2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75" customHeight="1" x14ac:dyDescent="0.2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75" customHeight="1" x14ac:dyDescent="0.2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75" customHeight="1" x14ac:dyDescent="0.2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75" customHeight="1" x14ac:dyDescent="0.2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75" customHeight="1" x14ac:dyDescent="0.2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75" customHeight="1" x14ac:dyDescent="0.2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75" customHeight="1" x14ac:dyDescent="0.2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75" customHeight="1" x14ac:dyDescent="0.2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75" customHeight="1" x14ac:dyDescent="0.2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75" customHeight="1" x14ac:dyDescent="0.2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75" customHeight="1" x14ac:dyDescent="0.2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75" customHeight="1" x14ac:dyDescent="0.2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75" customHeight="1" x14ac:dyDescent="0.2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75" customHeight="1" x14ac:dyDescent="0.2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75" customHeight="1" x14ac:dyDescent="0.2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75" customHeight="1" x14ac:dyDescent="0.2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75" customHeight="1" x14ac:dyDescent="0.2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75" customHeight="1" x14ac:dyDescent="0.2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75" customHeight="1" x14ac:dyDescent="0.2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75" customHeight="1" x14ac:dyDescent="0.2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75" customHeight="1" x14ac:dyDescent="0.2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75" customHeight="1" x14ac:dyDescent="0.2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75" customHeight="1" x14ac:dyDescent="0.2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75" customHeight="1" x14ac:dyDescent="0.2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75" customHeight="1" x14ac:dyDescent="0.2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75" customHeight="1" x14ac:dyDescent="0.2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75" customHeight="1" x14ac:dyDescent="0.2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75" customHeight="1" x14ac:dyDescent="0.2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75" customHeight="1" x14ac:dyDescent="0.2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75" customHeight="1" x14ac:dyDescent="0.2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75" customHeight="1" x14ac:dyDescent="0.2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75" customHeight="1" x14ac:dyDescent="0.2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75" customHeight="1" x14ac:dyDescent="0.2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75" customHeight="1" x14ac:dyDescent="0.2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75" customHeight="1" x14ac:dyDescent="0.2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75" customHeight="1" x14ac:dyDescent="0.2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75" customHeight="1" x14ac:dyDescent="0.2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75" customHeight="1" x14ac:dyDescent="0.2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75" customHeight="1" x14ac:dyDescent="0.2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75" customHeight="1" x14ac:dyDescent="0.2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75" customHeight="1" x14ac:dyDescent="0.2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75" customHeight="1" x14ac:dyDescent="0.2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75" customHeight="1" x14ac:dyDescent="0.2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75" customHeight="1" x14ac:dyDescent="0.2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75" customHeight="1" x14ac:dyDescent="0.2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75" customHeight="1" x14ac:dyDescent="0.2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75" customHeight="1" x14ac:dyDescent="0.2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75" customHeight="1" x14ac:dyDescent="0.2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75" customHeight="1" x14ac:dyDescent="0.2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75" customHeight="1" x14ac:dyDescent="0.2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75" customHeight="1" x14ac:dyDescent="0.2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75" customHeight="1" x14ac:dyDescent="0.2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75" customHeight="1" x14ac:dyDescent="0.2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75" customHeight="1" x14ac:dyDescent="0.2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75" customHeight="1" x14ac:dyDescent="0.2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75" customHeight="1" x14ac:dyDescent="0.2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75" customHeight="1" x14ac:dyDescent="0.2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75" customHeight="1" x14ac:dyDescent="0.2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75" customHeight="1" x14ac:dyDescent="0.2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75" customHeight="1" x14ac:dyDescent="0.2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75" customHeight="1" x14ac:dyDescent="0.2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75" customHeight="1" x14ac:dyDescent="0.2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75" customHeight="1" x14ac:dyDescent="0.2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75" customHeight="1" x14ac:dyDescent="0.2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75" customHeight="1" x14ac:dyDescent="0.2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75" customHeight="1" x14ac:dyDescent="0.2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75" customHeight="1" x14ac:dyDescent="0.2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75" customHeight="1" x14ac:dyDescent="0.2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75" customHeight="1" x14ac:dyDescent="0.2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75" customHeight="1" x14ac:dyDescent="0.2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75" customHeight="1" x14ac:dyDescent="0.2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75" customHeight="1" x14ac:dyDescent="0.2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75" customHeight="1" x14ac:dyDescent="0.2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75" customHeight="1" x14ac:dyDescent="0.2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75" customHeight="1" x14ac:dyDescent="0.2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75" customHeight="1" x14ac:dyDescent="0.2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75" customHeight="1" x14ac:dyDescent="0.2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75" customHeight="1" x14ac:dyDescent="0.2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75" customHeight="1" x14ac:dyDescent="0.2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75" customHeight="1" x14ac:dyDescent="0.2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75" customHeight="1" x14ac:dyDescent="0.2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75" customHeight="1" x14ac:dyDescent="0.2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75" customHeight="1" x14ac:dyDescent="0.2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75" customHeight="1" x14ac:dyDescent="0.2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75" customHeight="1" x14ac:dyDescent="0.2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75" customHeight="1" x14ac:dyDescent="0.2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75" customHeight="1" x14ac:dyDescent="0.2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75" customHeight="1" x14ac:dyDescent="0.2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75" customHeight="1" x14ac:dyDescent="0.2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75" customHeight="1" x14ac:dyDescent="0.2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75" customHeight="1" x14ac:dyDescent="0.2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75" customHeight="1" x14ac:dyDescent="0.2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75" customHeight="1" x14ac:dyDescent="0.2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75" customHeight="1" x14ac:dyDescent="0.2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75" customHeight="1" x14ac:dyDescent="0.2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75" customHeight="1" x14ac:dyDescent="0.2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75" customHeight="1" x14ac:dyDescent="0.2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75" customHeight="1" x14ac:dyDescent="0.2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75" customHeight="1" x14ac:dyDescent="0.2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75" customHeight="1" x14ac:dyDescent="0.2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75" customHeight="1" x14ac:dyDescent="0.2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75" customHeight="1" x14ac:dyDescent="0.2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75" customHeight="1" x14ac:dyDescent="0.2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75" customHeight="1" x14ac:dyDescent="0.2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75" customHeight="1" x14ac:dyDescent="0.2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75" customHeight="1" x14ac:dyDescent="0.2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52">
    <mergeCell ref="C3:G3"/>
    <mergeCell ref="B23:L25"/>
    <mergeCell ref="B29:F29"/>
    <mergeCell ref="B30:C30"/>
    <mergeCell ref="D30:F30"/>
    <mergeCell ref="B31:C31"/>
    <mergeCell ref="D31:F31"/>
    <mergeCell ref="B32:C32"/>
    <mergeCell ref="D32:F32"/>
    <mergeCell ref="B33:D33"/>
    <mergeCell ref="E33:F33"/>
    <mergeCell ref="B34:F34"/>
    <mergeCell ref="B35:F35"/>
    <mergeCell ref="E37:F37"/>
    <mergeCell ref="B37:D37"/>
    <mergeCell ref="B38:D38"/>
    <mergeCell ref="E38:F38"/>
    <mergeCell ref="B39:D39"/>
    <mergeCell ref="E39:F39"/>
    <mergeCell ref="E40:F40"/>
    <mergeCell ref="E41:F41"/>
    <mergeCell ref="B41:D41"/>
    <mergeCell ref="C60:F60"/>
    <mergeCell ref="C61:F61"/>
    <mergeCell ref="C62:F62"/>
    <mergeCell ref="B42:D42"/>
    <mergeCell ref="E42:F42"/>
    <mergeCell ref="B43:D43"/>
    <mergeCell ref="E43:F43"/>
    <mergeCell ref="B44:D44"/>
    <mergeCell ref="E44:F44"/>
    <mergeCell ref="B46:D46"/>
    <mergeCell ref="E46:F46"/>
    <mergeCell ref="B48:C48"/>
    <mergeCell ref="E48:F48"/>
    <mergeCell ref="H48:L48"/>
    <mergeCell ref="B65:L66"/>
    <mergeCell ref="B67:L67"/>
    <mergeCell ref="B68:L68"/>
    <mergeCell ref="B51:D51"/>
    <mergeCell ref="E51:F51"/>
    <mergeCell ref="B52:D52"/>
    <mergeCell ref="E52:F52"/>
    <mergeCell ref="B53:F53"/>
    <mergeCell ref="B54:F54"/>
    <mergeCell ref="B57:I57"/>
    <mergeCell ref="H52:L52"/>
    <mergeCell ref="H54:L54"/>
    <mergeCell ref="H60:L62"/>
    <mergeCell ref="H49:L51"/>
    <mergeCell ref="E50:F50"/>
    <mergeCell ref="B55:F56"/>
  </mergeCells>
  <hyperlinks>
    <hyperlink ref="C61" r:id="rId1" xr:uid="{00000000-0004-0000-0400-000000000000}"/>
  </hyperlinks>
  <pageMargins left="0.7" right="0.7" top="0.75" bottom="0.75" header="0" footer="0"/>
  <pageSetup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400-000000000000}">
          <x14:formula1>
            <xm:f>Hoja3!$B$2:$B$9</xm:f>
          </x14:formula1>
          <xm:sqref>C60</xm:sqref>
        </x14:dataValidation>
        <x14:dataValidation type="list" allowBlank="1" showErrorMessage="1" xr:uid="{00000000-0002-0000-0400-000001000000}">
          <x14:formula1>
            <xm:f>Hoja3!$D$2:$D$9</xm:f>
          </x14:formula1>
          <xm:sqref>C62:C64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workbookViewId="0"/>
  </sheetViews>
  <sheetFormatPr baseColWidth="10" defaultColWidth="12.6640625" defaultRowHeight="15" customHeight="1" x14ac:dyDescent="0.15"/>
  <cols>
    <col min="1" max="1" width="1.5" customWidth="1"/>
    <col min="2" max="2" width="11" customWidth="1"/>
    <col min="3" max="3" width="9.6640625" customWidth="1"/>
    <col min="4" max="4" width="14" customWidth="1"/>
    <col min="5" max="5" width="11.5" customWidth="1"/>
    <col min="6" max="6" width="15" customWidth="1"/>
    <col min="7" max="7" width="2.1640625" customWidth="1"/>
    <col min="8" max="8" width="3.1640625" customWidth="1"/>
    <col min="9" max="9" width="21.1640625" customWidth="1"/>
    <col min="10" max="10" width="10.83203125" customWidth="1"/>
    <col min="11" max="11" width="6.1640625" customWidth="1"/>
    <col min="12" max="12" width="29.1640625" customWidth="1"/>
    <col min="13" max="13" width="18.33203125" hidden="1" customWidth="1"/>
    <col min="14" max="14" width="14" hidden="1" customWidth="1"/>
    <col min="15" max="15" width="16.6640625" hidden="1" customWidth="1"/>
    <col min="16" max="16" width="17" hidden="1" customWidth="1"/>
    <col min="17" max="17" width="30.6640625" customWidth="1"/>
    <col min="18" max="18" width="14.5" customWidth="1"/>
    <col min="19" max="20" width="11" customWidth="1"/>
    <col min="21" max="21" width="13.33203125" customWidth="1"/>
    <col min="22" max="26" width="10.6640625" customWidth="1"/>
  </cols>
  <sheetData>
    <row r="1" spans="1:26" ht="19" x14ac:dyDescent="0.25">
      <c r="A1" s="97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9" x14ac:dyDescent="0.25">
      <c r="A2" s="96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9" x14ac:dyDescent="0.25">
      <c r="A3" s="96"/>
      <c r="B3" s="175"/>
      <c r="C3" s="529" t="s">
        <v>0</v>
      </c>
      <c r="D3" s="338"/>
      <c r="E3" s="338"/>
      <c r="F3" s="338"/>
      <c r="G3" s="338"/>
      <c r="H3" s="175"/>
      <c r="I3" s="175"/>
      <c r="J3" s="175"/>
      <c r="K3" s="175"/>
      <c r="L3" s="175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9" x14ac:dyDescent="0.25">
      <c r="A4" s="96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9" x14ac:dyDescent="0.25">
      <c r="A5" s="96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9" x14ac:dyDescent="0.25">
      <c r="A6" s="96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9" x14ac:dyDescent="0.25">
      <c r="A7" s="96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1.25" customHeight="1" x14ac:dyDescent="0.25">
      <c r="A8" s="96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9.75" customHeight="1" x14ac:dyDescent="0.25">
      <c r="A9" s="96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6.5" customHeight="1" x14ac:dyDescent="0.25">
      <c r="A10" s="96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6.75" customHeight="1" x14ac:dyDescent="0.25">
      <c r="A11" s="96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9" x14ac:dyDescent="0.25">
      <c r="A12" s="96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9" x14ac:dyDescent="0.25">
      <c r="A13" s="96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9" x14ac:dyDescent="0.25">
      <c r="A14" s="96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9" x14ac:dyDescent="0.25">
      <c r="A15" s="96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6" customHeight="1" x14ac:dyDescent="0.25">
      <c r="A16" s="96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3.75" customHeight="1" x14ac:dyDescent="0.25">
      <c r="A17" s="96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4.5" customHeight="1" x14ac:dyDescent="0.25">
      <c r="A18" s="96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54"/>
      <c r="N18" s="56">
        <v>30000000</v>
      </c>
      <c r="O18" s="56">
        <v>20000000</v>
      </c>
      <c r="P18" s="56">
        <v>0</v>
      </c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4.5" customHeight="1" x14ac:dyDescent="0.25">
      <c r="A19" s="96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54"/>
      <c r="N19" s="57"/>
      <c r="O19" s="57"/>
      <c r="P19" s="57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6.75" customHeight="1" x14ac:dyDescent="0.25">
      <c r="A20" s="96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6.75" customHeight="1" x14ac:dyDescent="0.25">
      <c r="A21" s="96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6.75" customHeight="1" x14ac:dyDescent="0.25">
      <c r="A22" s="96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6.75" customHeight="1" x14ac:dyDescent="0.2">
      <c r="A23" s="96"/>
      <c r="B23" s="578" t="s">
        <v>1</v>
      </c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6.75" customHeight="1" x14ac:dyDescent="0.2">
      <c r="A24" s="96"/>
      <c r="B24" s="357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23.25" customHeight="1" x14ac:dyDescent="0.2">
      <c r="A25" s="96"/>
      <c r="B25" s="357"/>
      <c r="C25" s="341"/>
      <c r="D25" s="341"/>
      <c r="E25" s="341"/>
      <c r="F25" s="341"/>
      <c r="G25" s="341"/>
      <c r="H25" s="341"/>
      <c r="I25" s="341"/>
      <c r="J25" s="341"/>
      <c r="K25" s="341"/>
      <c r="L25" s="341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23.25" customHeight="1" x14ac:dyDescent="0.2">
      <c r="A26" s="96"/>
      <c r="B26" s="176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23.25" customHeight="1" x14ac:dyDescent="0.2">
      <c r="A27" s="96"/>
      <c r="B27" s="176"/>
      <c r="C27" s="177"/>
      <c r="D27" s="177"/>
      <c r="E27" s="177"/>
      <c r="F27" s="54"/>
      <c r="G27" s="177"/>
      <c r="H27" s="177"/>
      <c r="I27" s="177"/>
      <c r="J27" s="177"/>
      <c r="K27" s="177"/>
      <c r="L27" s="177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23.25" customHeight="1" x14ac:dyDescent="0.2">
      <c r="A28" s="96"/>
      <c r="B28" s="176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75" customHeight="1" x14ac:dyDescent="0.25">
      <c r="A29" s="97"/>
      <c r="B29" s="579" t="s">
        <v>2</v>
      </c>
      <c r="C29" s="394"/>
      <c r="D29" s="394"/>
      <c r="E29" s="394"/>
      <c r="F29" s="361"/>
      <c r="G29" s="175"/>
      <c r="H29" s="175"/>
      <c r="I29" s="175"/>
      <c r="J29" s="175"/>
      <c r="K29" s="175"/>
      <c r="L29" s="175"/>
      <c r="M29" s="54"/>
      <c r="N29" s="60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75" customHeight="1" x14ac:dyDescent="0.25">
      <c r="A30" s="97"/>
      <c r="B30" s="580" t="s">
        <v>41</v>
      </c>
      <c r="C30" s="433"/>
      <c r="D30" s="583" t="s">
        <v>44</v>
      </c>
      <c r="E30" s="534"/>
      <c r="F30" s="535"/>
      <c r="G30" s="175"/>
      <c r="H30" s="175"/>
      <c r="I30" s="175"/>
      <c r="J30" s="175"/>
      <c r="K30" s="175"/>
      <c r="L30" s="175"/>
      <c r="M30" s="54"/>
      <c r="N30" s="60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75" customHeight="1" x14ac:dyDescent="0.25">
      <c r="A31" s="97"/>
      <c r="B31" s="572" t="s">
        <v>43</v>
      </c>
      <c r="C31" s="437"/>
      <c r="D31" s="573" t="s">
        <v>44</v>
      </c>
      <c r="E31" s="397"/>
      <c r="F31" s="398"/>
      <c r="G31" s="175"/>
      <c r="H31" s="175"/>
      <c r="I31" s="175"/>
      <c r="J31" s="175"/>
      <c r="K31" s="175"/>
      <c r="L31" s="175"/>
      <c r="M31" s="54"/>
      <c r="N31" s="60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75" customHeight="1" x14ac:dyDescent="0.25">
      <c r="A32" s="97"/>
      <c r="B32" s="574" t="s">
        <v>7</v>
      </c>
      <c r="C32" s="418"/>
      <c r="D32" s="575">
        <v>65.37</v>
      </c>
      <c r="E32" s="401"/>
      <c r="F32" s="402"/>
      <c r="G32" s="175"/>
      <c r="H32" s="175"/>
      <c r="I32" s="175"/>
      <c r="J32" s="175"/>
      <c r="K32" s="175"/>
      <c r="L32" s="175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75" customHeight="1" x14ac:dyDescent="0.25">
      <c r="A33" s="97"/>
      <c r="B33" s="576" t="s">
        <v>45</v>
      </c>
      <c r="C33" s="450"/>
      <c r="D33" s="451"/>
      <c r="E33" s="577">
        <v>195000000</v>
      </c>
      <c r="F33" s="453"/>
      <c r="G33" s="175"/>
      <c r="H33" s="175"/>
      <c r="I33" s="175"/>
      <c r="J33" s="175"/>
      <c r="K33" s="175"/>
      <c r="L33" s="175"/>
      <c r="M33" s="54"/>
      <c r="N33" s="54"/>
      <c r="O33" s="54"/>
      <c r="P33" s="54"/>
      <c r="Q33" s="179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75" customHeight="1" x14ac:dyDescent="0.25">
      <c r="A34" s="96"/>
      <c r="B34" s="568" t="s">
        <v>103</v>
      </c>
      <c r="C34" s="397"/>
      <c r="D34" s="397"/>
      <c r="E34" s="397"/>
      <c r="F34" s="437"/>
      <c r="G34" s="175"/>
      <c r="H34" s="175"/>
      <c r="I34" s="175"/>
      <c r="J34" s="175"/>
      <c r="K34" s="175"/>
      <c r="L34" s="175"/>
      <c r="M34" s="54"/>
      <c r="N34" s="54"/>
      <c r="O34" s="54"/>
      <c r="P34" s="54"/>
      <c r="Q34" s="180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21" customHeight="1" x14ac:dyDescent="0.25">
      <c r="A35" s="96"/>
      <c r="B35" s="569" t="s">
        <v>65</v>
      </c>
      <c r="C35" s="373"/>
      <c r="D35" s="373"/>
      <c r="E35" s="373"/>
      <c r="F35" s="374"/>
      <c r="G35" s="175"/>
      <c r="H35" s="175"/>
      <c r="I35" s="175"/>
      <c r="J35" s="175"/>
      <c r="K35" s="175"/>
      <c r="L35" s="175"/>
      <c r="M35" s="54"/>
      <c r="N35" s="54"/>
      <c r="O35" s="54"/>
      <c r="P35" s="54"/>
      <c r="Q35" s="180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9" x14ac:dyDescent="0.25">
      <c r="A36" s="96"/>
      <c r="B36" s="181"/>
      <c r="C36" s="181"/>
      <c r="D36" s="182"/>
      <c r="E36" s="183"/>
      <c r="F36" s="184"/>
      <c r="G36" s="175"/>
      <c r="H36" s="175"/>
      <c r="I36" s="175"/>
      <c r="J36" s="175"/>
      <c r="K36" s="175"/>
      <c r="L36" s="175"/>
      <c r="M36" s="54"/>
      <c r="N36" s="54"/>
      <c r="O36" s="54"/>
      <c r="P36" s="54"/>
      <c r="Q36" s="179" t="s">
        <v>91</v>
      </c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75" customHeight="1" x14ac:dyDescent="0.25">
      <c r="A37" s="96"/>
      <c r="B37" s="565" t="s">
        <v>92</v>
      </c>
      <c r="C37" s="397"/>
      <c r="D37" s="437"/>
      <c r="E37" s="570">
        <v>800000</v>
      </c>
      <c r="F37" s="398"/>
      <c r="G37" s="175"/>
      <c r="H37" s="175"/>
      <c r="I37" s="175"/>
      <c r="J37" s="175"/>
      <c r="K37" s="175"/>
      <c r="L37" s="175"/>
      <c r="M37" s="54"/>
      <c r="N37" s="54"/>
      <c r="O37" s="54"/>
      <c r="P37" s="54"/>
      <c r="Q37" s="185" t="s">
        <v>104</v>
      </c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75" customHeight="1" x14ac:dyDescent="0.25">
      <c r="A38" s="96"/>
      <c r="B38" s="571" t="s">
        <v>94</v>
      </c>
      <c r="C38" s="401"/>
      <c r="D38" s="516"/>
      <c r="E38" s="570">
        <v>0</v>
      </c>
      <c r="F38" s="398"/>
      <c r="G38" s="175"/>
      <c r="H38" s="175"/>
      <c r="I38" s="175"/>
      <c r="J38" s="175"/>
      <c r="K38" s="175"/>
      <c r="L38" s="175"/>
      <c r="M38" s="54"/>
      <c r="N38" s="54"/>
      <c r="O38" s="54"/>
      <c r="P38" s="54"/>
      <c r="Q38" s="187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75" customHeight="1" x14ac:dyDescent="0.25">
      <c r="A39" s="96"/>
      <c r="B39" s="565" t="s">
        <v>96</v>
      </c>
      <c r="C39" s="397"/>
      <c r="D39" s="437"/>
      <c r="E39" s="523">
        <f>E33*0.3</f>
        <v>58500000</v>
      </c>
      <c r="F39" s="398"/>
      <c r="G39" s="175"/>
      <c r="H39" s="175"/>
      <c r="I39" s="175"/>
      <c r="J39" s="175"/>
      <c r="K39" s="175"/>
      <c r="L39" s="175"/>
      <c r="M39" s="54"/>
      <c r="N39" s="54"/>
      <c r="O39" s="54"/>
      <c r="P39" s="54"/>
      <c r="Q39" s="223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75" customHeight="1" x14ac:dyDescent="0.25">
      <c r="A40" s="96"/>
      <c r="B40" s="188"/>
      <c r="C40" s="189"/>
      <c r="D40" s="190"/>
      <c r="E40" s="566"/>
      <c r="F40" s="398"/>
      <c r="G40" s="175"/>
      <c r="H40" s="175"/>
      <c r="I40" s="175"/>
      <c r="J40" s="175"/>
      <c r="K40" s="175"/>
      <c r="L40" s="175"/>
      <c r="M40" s="54"/>
      <c r="N40" s="54"/>
      <c r="O40" s="54"/>
      <c r="P40" s="54"/>
      <c r="Q40" s="179" t="s">
        <v>23</v>
      </c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75" customHeight="1" x14ac:dyDescent="0.25">
      <c r="A41" s="96"/>
      <c r="B41" s="567" t="s">
        <v>97</v>
      </c>
      <c r="C41" s="397"/>
      <c r="D41" s="437"/>
      <c r="E41" s="582"/>
      <c r="F41" s="398"/>
      <c r="G41" s="175"/>
      <c r="H41" s="175"/>
      <c r="I41" s="175"/>
      <c r="J41" s="175"/>
      <c r="K41" s="175"/>
      <c r="L41" s="175"/>
      <c r="M41" s="54"/>
      <c r="N41" s="54"/>
      <c r="O41" s="54"/>
      <c r="P41" s="54"/>
      <c r="Q41" s="224" t="s">
        <v>105</v>
      </c>
      <c r="R41" s="192"/>
      <c r="S41" s="54"/>
      <c r="T41" s="54"/>
      <c r="U41" s="54"/>
      <c r="V41" s="54"/>
      <c r="W41" s="54"/>
      <c r="X41" s="54"/>
      <c r="Y41" s="54"/>
      <c r="Z41" s="54"/>
    </row>
    <row r="42" spans="1:26" ht="15" customHeight="1" x14ac:dyDescent="0.25">
      <c r="A42" s="96"/>
      <c r="B42" s="562" t="s">
        <v>98</v>
      </c>
      <c r="C42" s="397"/>
      <c r="D42" s="437"/>
      <c r="E42" s="508"/>
      <c r="F42" s="435"/>
      <c r="G42" s="175"/>
      <c r="H42" s="175"/>
      <c r="I42" s="175"/>
      <c r="J42" s="175"/>
      <c r="K42" s="175"/>
      <c r="L42" s="175"/>
      <c r="M42" s="72"/>
      <c r="N42" s="54"/>
      <c r="O42" s="54"/>
      <c r="P42" s="54"/>
      <c r="Q42" s="223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30" customHeight="1" x14ac:dyDescent="0.25">
      <c r="A43" s="96"/>
      <c r="B43" s="562" t="s">
        <v>99</v>
      </c>
      <c r="C43" s="397"/>
      <c r="D43" s="437"/>
      <c r="E43" s="508"/>
      <c r="F43" s="435"/>
      <c r="G43" s="175"/>
      <c r="H43" s="175"/>
      <c r="I43" s="175"/>
      <c r="J43" s="175"/>
      <c r="K43" s="175"/>
      <c r="L43" s="175"/>
      <c r="M43" s="72"/>
      <c r="N43" s="54"/>
      <c r="O43" s="54"/>
      <c r="P43" s="54"/>
      <c r="Q43" s="180"/>
      <c r="R43" s="192"/>
      <c r="S43" s="54"/>
      <c r="T43" s="54"/>
      <c r="U43" s="54"/>
      <c r="V43" s="54"/>
      <c r="W43" s="54"/>
      <c r="X43" s="54"/>
      <c r="Y43" s="54"/>
      <c r="Z43" s="54"/>
    </row>
    <row r="44" spans="1:26" ht="15.75" customHeight="1" x14ac:dyDescent="0.25">
      <c r="A44" s="96"/>
      <c r="B44" s="563" t="s">
        <v>106</v>
      </c>
      <c r="C44" s="397"/>
      <c r="D44" s="437"/>
      <c r="E44" s="564">
        <v>500000</v>
      </c>
      <c r="F44" s="398"/>
      <c r="G44" s="175"/>
      <c r="H44" s="175"/>
      <c r="I44" s="175"/>
      <c r="J44" s="175"/>
      <c r="K44" s="175"/>
      <c r="L44" s="175"/>
      <c r="M44" s="72"/>
      <c r="N44" s="54"/>
      <c r="O44" s="54"/>
      <c r="P44" s="54"/>
      <c r="Q44" s="179" t="s">
        <v>101</v>
      </c>
      <c r="R44" s="192"/>
      <c r="S44" s="54"/>
      <c r="T44" s="54"/>
      <c r="U44" s="54"/>
      <c r="V44" s="54"/>
      <c r="W44" s="54"/>
      <c r="X44" s="54"/>
      <c r="Y44" s="54"/>
      <c r="Z44" s="54"/>
    </row>
    <row r="45" spans="1:26" ht="15.75" customHeight="1" x14ac:dyDescent="0.25">
      <c r="A45" s="96"/>
      <c r="B45" s="194"/>
      <c r="C45" s="195"/>
      <c r="D45" s="196"/>
      <c r="E45" s="197"/>
      <c r="F45" s="198"/>
      <c r="G45" s="175"/>
      <c r="H45" s="175"/>
      <c r="I45" s="175"/>
      <c r="J45" s="175"/>
      <c r="K45" s="175"/>
      <c r="L45" s="175"/>
      <c r="M45" s="72"/>
      <c r="N45" s="72"/>
      <c r="O45" s="54"/>
      <c r="P45" s="54"/>
      <c r="Q45" s="225" t="s">
        <v>104</v>
      </c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75" customHeight="1" x14ac:dyDescent="0.25">
      <c r="A46" s="96"/>
      <c r="B46" s="554" t="s">
        <v>50</v>
      </c>
      <c r="C46" s="397"/>
      <c r="D46" s="437"/>
      <c r="E46" s="555">
        <f>E39-E37-E41-E42-E43-E44</f>
        <v>57200000</v>
      </c>
      <c r="F46" s="398"/>
      <c r="G46" s="175"/>
      <c r="H46" s="175"/>
      <c r="I46" s="175"/>
      <c r="J46" s="175"/>
      <c r="K46" s="175"/>
      <c r="L46" s="175"/>
      <c r="M46" s="72"/>
      <c r="N46" s="54"/>
      <c r="O46" s="54"/>
      <c r="P46" s="54"/>
      <c r="Q46" s="54"/>
      <c r="R46" s="54"/>
      <c r="S46" s="54"/>
      <c r="T46" s="54"/>
      <c r="U46" s="192"/>
      <c r="V46" s="54"/>
      <c r="W46" s="54"/>
      <c r="X46" s="54"/>
      <c r="Y46" s="54"/>
      <c r="Z46" s="54"/>
    </row>
    <row r="47" spans="1:26" ht="15.75" customHeight="1" x14ac:dyDescent="0.25">
      <c r="A47" s="96"/>
      <c r="B47" s="199"/>
      <c r="C47" s="200"/>
      <c r="D47" s="201"/>
      <c r="E47" s="202"/>
      <c r="F47" s="203"/>
      <c r="G47" s="175"/>
      <c r="H47" s="175"/>
      <c r="I47" s="175"/>
      <c r="J47" s="175"/>
      <c r="K47" s="175"/>
      <c r="L47" s="175"/>
      <c r="M47" s="72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75" customHeight="1" x14ac:dyDescent="0.25">
      <c r="A48" s="96"/>
      <c r="B48" s="556" t="s">
        <v>51</v>
      </c>
      <c r="C48" s="432"/>
      <c r="D48" s="204">
        <v>5</v>
      </c>
      <c r="E48" s="557">
        <f>+E46/D48</f>
        <v>11440000</v>
      </c>
      <c r="F48" s="398"/>
      <c r="G48" s="175"/>
      <c r="H48" s="558" t="s">
        <v>29</v>
      </c>
      <c r="I48" s="338"/>
      <c r="J48" s="338"/>
      <c r="K48" s="338"/>
      <c r="L48" s="338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" customHeight="1" x14ac:dyDescent="0.25">
      <c r="A49" s="96"/>
      <c r="B49" s="205"/>
      <c r="C49" s="206"/>
      <c r="D49" s="207"/>
      <c r="E49" s="208"/>
      <c r="F49" s="209"/>
      <c r="G49" s="175"/>
      <c r="H49" s="559" t="s">
        <v>31</v>
      </c>
      <c r="I49" s="350"/>
      <c r="J49" s="350"/>
      <c r="K49" s="350"/>
      <c r="L49" s="350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" customHeight="1" x14ac:dyDescent="0.25">
      <c r="A50" s="96"/>
      <c r="B50" s="210" t="s">
        <v>52</v>
      </c>
      <c r="C50" s="211"/>
      <c r="D50" s="212"/>
      <c r="E50" s="560">
        <f>E39+E38</f>
        <v>58500000</v>
      </c>
      <c r="F50" s="398"/>
      <c r="G50" s="175"/>
      <c r="H50" s="357"/>
      <c r="I50" s="341"/>
      <c r="J50" s="341"/>
      <c r="K50" s="341"/>
      <c r="L50" s="341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" customHeight="1" x14ac:dyDescent="0.25">
      <c r="A51" s="96"/>
      <c r="B51" s="545" t="s">
        <v>53</v>
      </c>
      <c r="C51" s="417"/>
      <c r="D51" s="418"/>
      <c r="E51" s="546">
        <f>E33-E50</f>
        <v>136500000</v>
      </c>
      <c r="F51" s="358"/>
      <c r="G51" s="175"/>
      <c r="H51" s="357"/>
      <c r="I51" s="341"/>
      <c r="J51" s="341"/>
      <c r="K51" s="341"/>
      <c r="L51" s="341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75" customHeight="1" x14ac:dyDescent="0.25">
      <c r="A52" s="96"/>
      <c r="B52" s="547" t="s">
        <v>54</v>
      </c>
      <c r="C52" s="394"/>
      <c r="D52" s="421"/>
      <c r="E52" s="548">
        <f>E51+E50</f>
        <v>195000000</v>
      </c>
      <c r="F52" s="361"/>
      <c r="G52" s="175"/>
      <c r="H52" s="536" t="s">
        <v>55</v>
      </c>
      <c r="I52" s="338"/>
      <c r="J52" s="338"/>
      <c r="K52" s="338"/>
      <c r="L52" s="338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2.75" customHeight="1" x14ac:dyDescent="0.25">
      <c r="A53" s="96"/>
      <c r="B53" s="549">
        <f ca="1">TODAY()</f>
        <v>45785</v>
      </c>
      <c r="C53" s="338"/>
      <c r="D53" s="338"/>
      <c r="E53" s="338"/>
      <c r="F53" s="347"/>
      <c r="G53" s="175"/>
      <c r="H53" s="213"/>
      <c r="I53" s="213"/>
      <c r="J53" s="213"/>
      <c r="K53" s="213"/>
      <c r="L53" s="213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8.75" customHeight="1" x14ac:dyDescent="0.25">
      <c r="A54" s="96"/>
      <c r="B54" s="550" t="s">
        <v>78</v>
      </c>
      <c r="C54" s="373"/>
      <c r="D54" s="373"/>
      <c r="E54" s="373"/>
      <c r="F54" s="374"/>
      <c r="G54" s="175"/>
      <c r="H54" s="552" t="s">
        <v>56</v>
      </c>
      <c r="I54" s="338"/>
      <c r="J54" s="338"/>
      <c r="K54" s="338"/>
      <c r="L54" s="338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30" customHeight="1" x14ac:dyDescent="0.25">
      <c r="A55" s="96"/>
      <c r="B55" s="561" t="s">
        <v>107</v>
      </c>
      <c r="C55" s="450"/>
      <c r="D55" s="450"/>
      <c r="E55" s="450"/>
      <c r="F55" s="450"/>
      <c r="G55" s="175"/>
      <c r="H55" s="213"/>
      <c r="I55" s="226"/>
      <c r="J55" s="227"/>
      <c r="K55" s="581"/>
      <c r="L55" s="338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4.5" customHeight="1" x14ac:dyDescent="0.25">
      <c r="A56" s="96"/>
      <c r="B56" s="357"/>
      <c r="C56" s="341"/>
      <c r="D56" s="341"/>
      <c r="E56" s="341"/>
      <c r="F56" s="341"/>
      <c r="G56" s="175"/>
      <c r="H56" s="213"/>
      <c r="I56" s="213"/>
      <c r="J56" s="213"/>
      <c r="K56" s="213"/>
      <c r="L56" s="213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9.75" customHeight="1" x14ac:dyDescent="0.2">
      <c r="A57" s="96"/>
      <c r="B57" s="551"/>
      <c r="C57" s="338"/>
      <c r="D57" s="338"/>
      <c r="E57" s="338"/>
      <c r="F57" s="338"/>
      <c r="G57" s="338"/>
      <c r="H57" s="338"/>
      <c r="I57" s="338"/>
      <c r="J57" s="215"/>
      <c r="K57" s="216"/>
      <c r="L57" s="216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9.75" customHeight="1" x14ac:dyDescent="0.2">
      <c r="A58" s="96"/>
      <c r="B58" s="217"/>
      <c r="C58" s="217"/>
      <c r="D58" s="217"/>
      <c r="E58" s="217"/>
      <c r="F58" s="217"/>
      <c r="G58" s="217"/>
      <c r="H58" s="217"/>
      <c r="I58" s="217"/>
      <c r="J58" s="215"/>
      <c r="K58" s="216"/>
      <c r="L58" s="216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2.75" customHeight="1" x14ac:dyDescent="0.2">
      <c r="A59" s="96"/>
      <c r="B59" s="216" t="s">
        <v>58</v>
      </c>
      <c r="C59" s="216"/>
      <c r="D59" s="216"/>
      <c r="E59" s="216"/>
      <c r="F59" s="216"/>
      <c r="G59" s="216"/>
      <c r="H59" s="218"/>
      <c r="I59" s="215"/>
      <c r="J59" s="216"/>
      <c r="K59" s="216"/>
      <c r="L59" s="216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75" customHeight="1" x14ac:dyDescent="0.25">
      <c r="A60" s="96"/>
      <c r="B60" s="219" t="s">
        <v>34</v>
      </c>
      <c r="C60" s="544" t="s">
        <v>59</v>
      </c>
      <c r="D60" s="338"/>
      <c r="E60" s="338"/>
      <c r="F60" s="338"/>
      <c r="G60" s="175"/>
      <c r="H60" s="553"/>
      <c r="I60" s="350"/>
      <c r="J60" s="350"/>
      <c r="K60" s="350"/>
      <c r="L60" s="350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75" customHeight="1" x14ac:dyDescent="0.25">
      <c r="A61" s="96"/>
      <c r="B61" s="219" t="s">
        <v>36</v>
      </c>
      <c r="C61" s="476" t="s">
        <v>60</v>
      </c>
      <c r="D61" s="338"/>
      <c r="E61" s="338"/>
      <c r="F61" s="338"/>
      <c r="G61" s="175"/>
      <c r="H61" s="357"/>
      <c r="I61" s="341"/>
      <c r="J61" s="341"/>
      <c r="K61" s="341"/>
      <c r="L61" s="341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75" customHeight="1" x14ac:dyDescent="0.25">
      <c r="A62" s="96"/>
      <c r="B62" s="219" t="s">
        <v>38</v>
      </c>
      <c r="C62" s="544">
        <v>3183147910</v>
      </c>
      <c r="D62" s="338"/>
      <c r="E62" s="338"/>
      <c r="F62" s="338"/>
      <c r="G62" s="175"/>
      <c r="H62" s="357"/>
      <c r="I62" s="341"/>
      <c r="J62" s="341"/>
      <c r="K62" s="341"/>
      <c r="L62" s="341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75" customHeight="1" x14ac:dyDescent="0.25">
      <c r="A63" s="96"/>
      <c r="B63" s="219"/>
      <c r="C63" s="220"/>
      <c r="D63" s="54"/>
      <c r="E63" s="54"/>
      <c r="F63" s="54"/>
      <c r="G63" s="175"/>
      <c r="H63" s="221"/>
      <c r="I63" s="221"/>
      <c r="J63" s="221"/>
      <c r="K63" s="221"/>
      <c r="L63" s="221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75" customHeight="1" x14ac:dyDescent="0.25">
      <c r="A64" s="96"/>
      <c r="B64" s="219"/>
      <c r="C64" s="220"/>
      <c r="D64" s="213"/>
      <c r="E64" s="213"/>
      <c r="F64" s="213"/>
      <c r="G64" s="175"/>
      <c r="H64" s="221"/>
      <c r="I64" s="221"/>
      <c r="J64" s="221"/>
      <c r="K64" s="221"/>
      <c r="L64" s="221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6" customHeight="1" x14ac:dyDescent="0.2">
      <c r="A65" s="96"/>
      <c r="B65" s="543" t="s">
        <v>61</v>
      </c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1.25" customHeight="1" x14ac:dyDescent="0.2">
      <c r="A66" s="96"/>
      <c r="B66" s="357"/>
      <c r="C66" s="341"/>
      <c r="D66" s="341"/>
      <c r="E66" s="341"/>
      <c r="F66" s="341"/>
      <c r="G66" s="341"/>
      <c r="H66" s="341"/>
      <c r="I66" s="341"/>
      <c r="J66" s="341"/>
      <c r="K66" s="341"/>
      <c r="L66" s="341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75" customHeight="1" x14ac:dyDescent="0.25">
      <c r="A67" s="96"/>
      <c r="B67" s="544" t="s">
        <v>62</v>
      </c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8" customHeight="1" x14ac:dyDescent="0.25">
      <c r="A68" s="96"/>
      <c r="B68" s="544" t="s">
        <v>40</v>
      </c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75" customHeight="1" x14ac:dyDescent="0.25">
      <c r="A69" s="96"/>
      <c r="B69" s="213"/>
      <c r="C69" s="220"/>
      <c r="D69" s="213"/>
      <c r="E69" s="213"/>
      <c r="F69" s="213"/>
      <c r="G69" s="213"/>
      <c r="H69" s="213"/>
      <c r="I69" s="213"/>
      <c r="J69" s="213"/>
      <c r="K69" s="213"/>
      <c r="L69" s="213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3.75" customHeight="1" x14ac:dyDescent="0.2">
      <c r="A70" s="96"/>
      <c r="B70" s="97"/>
      <c r="C70" s="222"/>
      <c r="D70" s="97"/>
      <c r="E70" s="97"/>
      <c r="F70" s="97"/>
      <c r="G70" s="97"/>
      <c r="H70" s="97"/>
      <c r="I70" s="97"/>
      <c r="J70" s="97"/>
      <c r="K70" s="97"/>
      <c r="L70" s="97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75" hidden="1" customHeight="1" x14ac:dyDescent="0.2">
      <c r="A71" s="96"/>
      <c r="B71" s="97"/>
      <c r="C71" s="222"/>
      <c r="D71" s="97"/>
      <c r="E71" s="97"/>
      <c r="F71" s="97"/>
      <c r="G71" s="97"/>
      <c r="H71" s="97"/>
      <c r="I71" s="97"/>
      <c r="J71" s="97"/>
      <c r="K71" s="97"/>
      <c r="L71" s="97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75" customHeight="1" x14ac:dyDescent="0.2">
      <c r="A72" s="97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75" customHeight="1" x14ac:dyDescent="0.2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75" customHeight="1" x14ac:dyDescent="0.2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75" customHeight="1" x14ac:dyDescent="0.2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75" customHeight="1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75" customHeight="1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75" customHeight="1" x14ac:dyDescent="0.2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75" customHeight="1" x14ac:dyDescent="0.2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75" customHeight="1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75" customHeight="1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75" customHeight="1" x14ac:dyDescent="0.2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75" customHeight="1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75" customHeight="1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75" customHeight="1" x14ac:dyDescent="0.2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75" customHeight="1" x14ac:dyDescent="0.2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75" customHeight="1" x14ac:dyDescent="0.2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75" customHeight="1" x14ac:dyDescent="0.2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75" customHeight="1" x14ac:dyDescent="0.2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75" customHeight="1" x14ac:dyDescent="0.2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75" customHeight="1" x14ac:dyDescent="0.2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75" customHeight="1" x14ac:dyDescent="0.2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75" customHeight="1" x14ac:dyDescent="0.2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75" customHeight="1" x14ac:dyDescent="0.2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75" customHeight="1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75" customHeight="1" x14ac:dyDescent="0.2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75" customHeight="1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75" customHeight="1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75" customHeight="1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75" customHeight="1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75" customHeight="1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75" customHeight="1" x14ac:dyDescent="0.2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75" customHeight="1" x14ac:dyDescent="0.2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75" customHeight="1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75" customHeight="1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75" customHeight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75" customHeight="1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75" customHeight="1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75" customHeight="1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75" customHeight="1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75" customHeight="1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75" customHeight="1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7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75" customHeight="1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75" customHeight="1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75" customHeight="1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75" customHeight="1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75" customHeight="1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75" customHeight="1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75" customHeight="1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75" customHeight="1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75" customHeight="1" x14ac:dyDescent="0.2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75" customHeight="1" x14ac:dyDescent="0.2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75" customHeight="1" x14ac:dyDescent="0.2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75" customHeight="1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75" customHeight="1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75" customHeight="1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75" customHeight="1" x14ac:dyDescent="0.2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75" customHeight="1" x14ac:dyDescent="0.2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75" customHeight="1" x14ac:dyDescent="0.2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75" customHeight="1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75" customHeight="1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75" customHeight="1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75" customHeight="1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75" customHeight="1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75" customHeight="1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75" customHeight="1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75" customHeigh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75" customHeigh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75" customHeigh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75" customHeigh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75" customHeigh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75" customHeigh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75" customHeigh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75" customHeigh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75" customHeigh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75" customHeigh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75" customHeigh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75" customHeigh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75" customHeight="1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75" customHeight="1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75" customHeight="1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75" customHeight="1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75" customHeight="1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75" customHeight="1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75" customHeight="1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75" customHeight="1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75" customHeight="1" x14ac:dyDescent="0.2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75" customHeight="1" x14ac:dyDescent="0.2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75" customHeight="1" x14ac:dyDescent="0.2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75" customHeight="1" x14ac:dyDescent="0.2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75" customHeight="1" x14ac:dyDescent="0.2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75" customHeight="1" x14ac:dyDescent="0.2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75" customHeight="1" x14ac:dyDescent="0.2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75" customHeight="1" x14ac:dyDescent="0.2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75" customHeight="1" x14ac:dyDescent="0.2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75" customHeight="1" x14ac:dyDescent="0.2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75" customHeight="1" x14ac:dyDescent="0.2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75" customHeight="1" x14ac:dyDescent="0.2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75" customHeight="1" x14ac:dyDescent="0.2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75" customHeight="1" x14ac:dyDescent="0.2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75" customHeight="1" x14ac:dyDescent="0.2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75" customHeight="1" x14ac:dyDescent="0.2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75" customHeight="1" x14ac:dyDescent="0.2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75" customHeight="1" x14ac:dyDescent="0.2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75" customHeight="1" x14ac:dyDescent="0.2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7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75" customHeight="1" x14ac:dyDescent="0.2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75" customHeight="1" x14ac:dyDescent="0.2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75" customHeight="1" x14ac:dyDescent="0.2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75" customHeight="1" x14ac:dyDescent="0.2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75" customHeight="1" x14ac:dyDescent="0.2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75" customHeight="1" x14ac:dyDescent="0.2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75" customHeight="1" x14ac:dyDescent="0.2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75" customHeight="1" x14ac:dyDescent="0.2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75" customHeight="1" x14ac:dyDescent="0.2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75" customHeight="1" x14ac:dyDescent="0.2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75" customHeight="1" x14ac:dyDescent="0.2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75" customHeight="1" x14ac:dyDescent="0.2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75" customHeight="1" x14ac:dyDescent="0.2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75" customHeight="1" x14ac:dyDescent="0.2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75" customHeight="1" x14ac:dyDescent="0.2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75" customHeight="1" x14ac:dyDescent="0.2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75" customHeight="1" x14ac:dyDescent="0.2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75" customHeight="1" x14ac:dyDescent="0.2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75" customHeight="1" x14ac:dyDescent="0.2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75" customHeight="1" x14ac:dyDescent="0.2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75" customHeight="1" x14ac:dyDescent="0.2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75" customHeight="1" x14ac:dyDescent="0.2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75" customHeight="1" x14ac:dyDescent="0.2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75" customHeight="1" x14ac:dyDescent="0.2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75" customHeight="1" x14ac:dyDescent="0.2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75" customHeight="1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75" customHeight="1" x14ac:dyDescent="0.2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75" customHeight="1" x14ac:dyDescent="0.2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75" customHeight="1" x14ac:dyDescent="0.2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75" customHeight="1" x14ac:dyDescent="0.2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75" customHeight="1" x14ac:dyDescent="0.2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75" customHeight="1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75" customHeight="1" x14ac:dyDescent="0.2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75" customHeight="1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75" customHeight="1" x14ac:dyDescent="0.2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75" customHeight="1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75" customHeight="1" x14ac:dyDescent="0.2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75" customHeight="1" x14ac:dyDescent="0.2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75" customHeight="1" x14ac:dyDescent="0.2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75" customHeight="1" x14ac:dyDescent="0.2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75" customHeight="1" x14ac:dyDescent="0.2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75" customHeight="1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75" customHeight="1" x14ac:dyDescent="0.2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75" customHeight="1" x14ac:dyDescent="0.2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75" customHeight="1" x14ac:dyDescent="0.2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75" customHeight="1" x14ac:dyDescent="0.2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75" customHeight="1" x14ac:dyDescent="0.2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75" customHeight="1" x14ac:dyDescent="0.2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75" customHeight="1" x14ac:dyDescent="0.2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75" customHeight="1" x14ac:dyDescent="0.2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75" customHeight="1" x14ac:dyDescent="0.2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75" customHeight="1" x14ac:dyDescent="0.2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75" customHeight="1" x14ac:dyDescent="0.2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75" customHeight="1" x14ac:dyDescent="0.2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75" customHeight="1" x14ac:dyDescent="0.2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7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75" customHeight="1" x14ac:dyDescent="0.2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75" customHeight="1" x14ac:dyDescent="0.2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75" customHeight="1" x14ac:dyDescent="0.2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75" customHeight="1" x14ac:dyDescent="0.2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75" customHeight="1" x14ac:dyDescent="0.2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75" customHeight="1" x14ac:dyDescent="0.2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75" customHeight="1" x14ac:dyDescent="0.2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75" customHeight="1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75" customHeight="1" x14ac:dyDescent="0.2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75" customHeight="1" x14ac:dyDescent="0.2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75" customHeight="1" x14ac:dyDescent="0.2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75" customHeight="1" x14ac:dyDescent="0.2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75" customHeight="1" x14ac:dyDescent="0.2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75" customHeight="1" x14ac:dyDescent="0.2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75" customHeight="1" x14ac:dyDescent="0.2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75" customHeight="1" x14ac:dyDescent="0.2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75" customHeight="1" x14ac:dyDescent="0.2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75" customHeight="1" x14ac:dyDescent="0.2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75" customHeight="1" x14ac:dyDescent="0.2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75" customHeight="1" x14ac:dyDescent="0.2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75" customHeight="1" x14ac:dyDescent="0.2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75" customHeight="1" x14ac:dyDescent="0.2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75" customHeight="1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75" customHeight="1" x14ac:dyDescent="0.2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75" customHeight="1" x14ac:dyDescent="0.2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75" customHeight="1" x14ac:dyDescent="0.2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75" customHeight="1" x14ac:dyDescent="0.2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75" customHeight="1" x14ac:dyDescent="0.2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75" customHeight="1" x14ac:dyDescent="0.2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75" customHeight="1" x14ac:dyDescent="0.2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75" customHeight="1" x14ac:dyDescent="0.2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75" customHeight="1" x14ac:dyDescent="0.2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75" customHeight="1" x14ac:dyDescent="0.2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75" customHeight="1" x14ac:dyDescent="0.2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75" customHeight="1" x14ac:dyDescent="0.2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75" customHeight="1" x14ac:dyDescent="0.2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75" customHeight="1" x14ac:dyDescent="0.2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75" customHeight="1" x14ac:dyDescent="0.2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75" customHeight="1" x14ac:dyDescent="0.2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75" customHeight="1" x14ac:dyDescent="0.2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75" customHeight="1" x14ac:dyDescent="0.2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75" customHeight="1" x14ac:dyDescent="0.2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75" customHeight="1" x14ac:dyDescent="0.2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75" customHeight="1" x14ac:dyDescent="0.2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75" customHeight="1" x14ac:dyDescent="0.2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75" customHeight="1" x14ac:dyDescent="0.2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75" customHeight="1" x14ac:dyDescent="0.2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75" customHeight="1" x14ac:dyDescent="0.2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75" customHeight="1" x14ac:dyDescent="0.2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75" customHeight="1" x14ac:dyDescent="0.2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75" customHeight="1" x14ac:dyDescent="0.2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75" customHeight="1" x14ac:dyDescent="0.2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75" customHeight="1" x14ac:dyDescent="0.2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75" customHeight="1" x14ac:dyDescent="0.2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75" customHeight="1" x14ac:dyDescent="0.2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75" customHeight="1" x14ac:dyDescent="0.2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75" customHeight="1" x14ac:dyDescent="0.2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75" customHeight="1" x14ac:dyDescent="0.2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75" customHeight="1" x14ac:dyDescent="0.2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75" customHeight="1" x14ac:dyDescent="0.2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75" customHeight="1" x14ac:dyDescent="0.2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75" customHeight="1" x14ac:dyDescent="0.2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75" customHeight="1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75" customHeight="1" x14ac:dyDescent="0.2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75" customHeight="1" x14ac:dyDescent="0.2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75" customHeight="1" x14ac:dyDescent="0.2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75" customHeight="1" x14ac:dyDescent="0.2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75" customHeight="1" x14ac:dyDescent="0.2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75" customHeight="1" x14ac:dyDescent="0.2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75" customHeight="1" x14ac:dyDescent="0.2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75" customHeight="1" x14ac:dyDescent="0.2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75" customHeight="1" x14ac:dyDescent="0.2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75" customHeight="1" x14ac:dyDescent="0.2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75" customHeight="1" x14ac:dyDescent="0.2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75" customHeight="1" x14ac:dyDescent="0.2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75" customHeight="1" x14ac:dyDescent="0.2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75" customHeight="1" x14ac:dyDescent="0.2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75" customHeight="1" x14ac:dyDescent="0.2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75" customHeight="1" x14ac:dyDescent="0.2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75" customHeight="1" x14ac:dyDescent="0.2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75" customHeight="1" x14ac:dyDescent="0.2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75" customHeight="1" x14ac:dyDescent="0.2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75" customHeight="1" x14ac:dyDescent="0.2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75" customHeight="1" x14ac:dyDescent="0.2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75" customHeight="1" x14ac:dyDescent="0.2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75" customHeight="1" x14ac:dyDescent="0.2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75" customHeight="1" x14ac:dyDescent="0.2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75" customHeight="1" x14ac:dyDescent="0.2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75" customHeight="1" x14ac:dyDescent="0.2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75" customHeight="1" x14ac:dyDescent="0.2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75" customHeight="1" x14ac:dyDescent="0.2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75" customHeight="1" x14ac:dyDescent="0.2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75" customHeight="1" x14ac:dyDescent="0.2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75" customHeight="1" x14ac:dyDescent="0.2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75" customHeight="1" x14ac:dyDescent="0.2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75" customHeight="1" x14ac:dyDescent="0.2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75" customHeight="1" x14ac:dyDescent="0.2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75" customHeight="1" x14ac:dyDescent="0.2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75" customHeight="1" x14ac:dyDescent="0.2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75" customHeight="1" x14ac:dyDescent="0.2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75" customHeight="1" x14ac:dyDescent="0.2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75" customHeight="1" x14ac:dyDescent="0.2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75" customHeight="1" x14ac:dyDescent="0.2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75" customHeight="1" x14ac:dyDescent="0.2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75" customHeight="1" x14ac:dyDescent="0.2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75" customHeight="1" x14ac:dyDescent="0.2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75" customHeight="1" x14ac:dyDescent="0.2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75" customHeight="1" x14ac:dyDescent="0.2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75" customHeight="1" x14ac:dyDescent="0.2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75" customHeight="1" x14ac:dyDescent="0.2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75" customHeight="1" x14ac:dyDescent="0.2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75" customHeight="1" x14ac:dyDescent="0.2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75" customHeight="1" x14ac:dyDescent="0.2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75" customHeight="1" x14ac:dyDescent="0.2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75" customHeight="1" x14ac:dyDescent="0.2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75" customHeight="1" x14ac:dyDescent="0.2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75" customHeight="1" x14ac:dyDescent="0.2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75" customHeight="1" x14ac:dyDescent="0.2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75" customHeight="1" x14ac:dyDescent="0.2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75" customHeight="1" x14ac:dyDescent="0.2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75" customHeight="1" x14ac:dyDescent="0.2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75" customHeight="1" x14ac:dyDescent="0.2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75" customHeight="1" x14ac:dyDescent="0.2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75" customHeight="1" x14ac:dyDescent="0.2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75" customHeight="1" x14ac:dyDescent="0.2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75" customHeight="1" x14ac:dyDescent="0.2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75" customHeight="1" x14ac:dyDescent="0.2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75" customHeight="1" x14ac:dyDescent="0.2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75" customHeight="1" x14ac:dyDescent="0.2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7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7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7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7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7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75" customHeight="1" x14ac:dyDescent="0.2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75" customHeight="1" x14ac:dyDescent="0.2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75" customHeight="1" x14ac:dyDescent="0.2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75" customHeight="1" x14ac:dyDescent="0.2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75" customHeight="1" x14ac:dyDescent="0.2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75" customHeight="1" x14ac:dyDescent="0.2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75" customHeight="1" x14ac:dyDescent="0.2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75" customHeight="1" x14ac:dyDescent="0.2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75" customHeight="1" x14ac:dyDescent="0.2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75" customHeight="1" x14ac:dyDescent="0.2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75" customHeight="1" x14ac:dyDescent="0.2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75" customHeight="1" x14ac:dyDescent="0.2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75" customHeight="1" x14ac:dyDescent="0.2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75" customHeight="1" x14ac:dyDescent="0.2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75" customHeight="1" x14ac:dyDescent="0.2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75" customHeight="1" x14ac:dyDescent="0.2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75" customHeight="1" x14ac:dyDescent="0.2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75" customHeight="1" x14ac:dyDescent="0.2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75" customHeight="1" x14ac:dyDescent="0.2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75" customHeight="1" x14ac:dyDescent="0.2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75" customHeight="1" x14ac:dyDescent="0.2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75" customHeight="1" x14ac:dyDescent="0.2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75" customHeight="1" x14ac:dyDescent="0.2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75" customHeight="1" x14ac:dyDescent="0.2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75" customHeight="1" x14ac:dyDescent="0.2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75" customHeight="1" x14ac:dyDescent="0.2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75" customHeight="1" x14ac:dyDescent="0.2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75" customHeight="1" x14ac:dyDescent="0.2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75" customHeight="1" x14ac:dyDescent="0.2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75" customHeight="1" x14ac:dyDescent="0.2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75" customHeight="1" x14ac:dyDescent="0.2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75" customHeight="1" x14ac:dyDescent="0.2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75" customHeight="1" x14ac:dyDescent="0.2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75" customHeight="1" x14ac:dyDescent="0.2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75" customHeight="1" x14ac:dyDescent="0.2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75" customHeight="1" x14ac:dyDescent="0.2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75" customHeight="1" x14ac:dyDescent="0.2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75" customHeight="1" x14ac:dyDescent="0.2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75" customHeight="1" x14ac:dyDescent="0.2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75" customHeight="1" x14ac:dyDescent="0.2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75" customHeight="1" x14ac:dyDescent="0.2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75" customHeight="1" x14ac:dyDescent="0.2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75" customHeight="1" x14ac:dyDescent="0.2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75" customHeight="1" x14ac:dyDescent="0.2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75" customHeight="1" x14ac:dyDescent="0.2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75" customHeight="1" x14ac:dyDescent="0.2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75" customHeight="1" x14ac:dyDescent="0.2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75" customHeight="1" x14ac:dyDescent="0.2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75" customHeight="1" x14ac:dyDescent="0.2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75" customHeight="1" x14ac:dyDescent="0.2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75" customHeight="1" x14ac:dyDescent="0.2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75" customHeight="1" x14ac:dyDescent="0.2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75" customHeight="1" x14ac:dyDescent="0.2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75" customHeight="1" x14ac:dyDescent="0.2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75" customHeight="1" x14ac:dyDescent="0.2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75" customHeight="1" x14ac:dyDescent="0.2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75" customHeight="1" x14ac:dyDescent="0.2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75" customHeight="1" x14ac:dyDescent="0.2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75" customHeight="1" x14ac:dyDescent="0.2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75" customHeight="1" x14ac:dyDescent="0.2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75" customHeight="1" x14ac:dyDescent="0.2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75" customHeight="1" x14ac:dyDescent="0.2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75" customHeight="1" x14ac:dyDescent="0.2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75" customHeight="1" x14ac:dyDescent="0.2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75" customHeight="1" x14ac:dyDescent="0.2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75" customHeight="1" x14ac:dyDescent="0.2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75" customHeight="1" x14ac:dyDescent="0.2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75" customHeight="1" x14ac:dyDescent="0.2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75" customHeight="1" x14ac:dyDescent="0.2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75" customHeight="1" x14ac:dyDescent="0.2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75" customHeight="1" x14ac:dyDescent="0.2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75" customHeight="1" x14ac:dyDescent="0.2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75" customHeight="1" x14ac:dyDescent="0.2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75" customHeight="1" x14ac:dyDescent="0.2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75" customHeight="1" x14ac:dyDescent="0.2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75" customHeight="1" x14ac:dyDescent="0.2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75" customHeight="1" x14ac:dyDescent="0.2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75" customHeight="1" x14ac:dyDescent="0.2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75" customHeight="1" x14ac:dyDescent="0.2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75" customHeight="1" x14ac:dyDescent="0.2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75" customHeight="1" x14ac:dyDescent="0.2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75" customHeight="1" x14ac:dyDescent="0.2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75" customHeight="1" x14ac:dyDescent="0.2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75" customHeight="1" x14ac:dyDescent="0.2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75" customHeight="1" x14ac:dyDescent="0.2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75" customHeight="1" x14ac:dyDescent="0.2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75" customHeight="1" x14ac:dyDescent="0.2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75" customHeight="1" x14ac:dyDescent="0.2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75" customHeight="1" x14ac:dyDescent="0.2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75" customHeight="1" x14ac:dyDescent="0.2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75" customHeight="1" x14ac:dyDescent="0.2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75" customHeight="1" x14ac:dyDescent="0.2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75" customHeight="1" x14ac:dyDescent="0.2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75" customHeight="1" x14ac:dyDescent="0.2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75" customHeight="1" x14ac:dyDescent="0.2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75" customHeight="1" x14ac:dyDescent="0.2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75" customHeight="1" x14ac:dyDescent="0.2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75" customHeight="1" x14ac:dyDescent="0.2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75" customHeight="1" x14ac:dyDescent="0.2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75" customHeight="1" x14ac:dyDescent="0.2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75" customHeight="1" x14ac:dyDescent="0.2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75" customHeight="1" x14ac:dyDescent="0.2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75" customHeight="1" x14ac:dyDescent="0.2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75" customHeight="1" x14ac:dyDescent="0.2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75" customHeight="1" x14ac:dyDescent="0.2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75" customHeight="1" x14ac:dyDescent="0.2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75" customHeight="1" x14ac:dyDescent="0.2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75" customHeight="1" x14ac:dyDescent="0.2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75" customHeight="1" x14ac:dyDescent="0.2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75" customHeight="1" x14ac:dyDescent="0.2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75" customHeight="1" x14ac:dyDescent="0.2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75" customHeight="1" x14ac:dyDescent="0.2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75" customHeight="1" x14ac:dyDescent="0.2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75" customHeight="1" x14ac:dyDescent="0.2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75" customHeight="1" x14ac:dyDescent="0.2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75" customHeight="1" x14ac:dyDescent="0.2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75" customHeight="1" x14ac:dyDescent="0.2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75" customHeight="1" x14ac:dyDescent="0.2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75" customHeight="1" x14ac:dyDescent="0.2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75" customHeight="1" x14ac:dyDescent="0.2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75" customHeight="1" x14ac:dyDescent="0.2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75" customHeight="1" x14ac:dyDescent="0.2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75" customHeight="1" x14ac:dyDescent="0.2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75" customHeight="1" x14ac:dyDescent="0.2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75" customHeight="1" x14ac:dyDescent="0.2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75" customHeight="1" x14ac:dyDescent="0.2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75" customHeight="1" x14ac:dyDescent="0.2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75" customHeight="1" x14ac:dyDescent="0.2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75" customHeight="1" x14ac:dyDescent="0.2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75" customHeight="1" x14ac:dyDescent="0.2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75" customHeight="1" x14ac:dyDescent="0.2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75" customHeight="1" x14ac:dyDescent="0.2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75" customHeight="1" x14ac:dyDescent="0.2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75" customHeight="1" x14ac:dyDescent="0.2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75" customHeight="1" x14ac:dyDescent="0.2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75" customHeight="1" x14ac:dyDescent="0.2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75" customHeight="1" x14ac:dyDescent="0.2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75" customHeight="1" x14ac:dyDescent="0.2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75" customHeight="1" x14ac:dyDescent="0.2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75" customHeight="1" x14ac:dyDescent="0.2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75" customHeight="1" x14ac:dyDescent="0.2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75" customHeight="1" x14ac:dyDescent="0.2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75" customHeight="1" x14ac:dyDescent="0.2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75" customHeight="1" x14ac:dyDescent="0.2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75" customHeight="1" x14ac:dyDescent="0.2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75" customHeight="1" x14ac:dyDescent="0.2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75" customHeight="1" x14ac:dyDescent="0.2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75" customHeight="1" x14ac:dyDescent="0.2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75" customHeight="1" x14ac:dyDescent="0.2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75" customHeight="1" x14ac:dyDescent="0.2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75" customHeight="1" x14ac:dyDescent="0.2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75" customHeight="1" x14ac:dyDescent="0.2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75" customHeight="1" x14ac:dyDescent="0.2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75" customHeight="1" x14ac:dyDescent="0.2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75" customHeight="1" x14ac:dyDescent="0.2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75" customHeight="1" x14ac:dyDescent="0.2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75" customHeight="1" x14ac:dyDescent="0.2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75" customHeight="1" x14ac:dyDescent="0.2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75" customHeight="1" x14ac:dyDescent="0.2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75" customHeight="1" x14ac:dyDescent="0.2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75" customHeight="1" x14ac:dyDescent="0.2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75" customHeight="1" x14ac:dyDescent="0.2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75" customHeight="1" x14ac:dyDescent="0.2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75" customHeight="1" x14ac:dyDescent="0.2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75" customHeight="1" x14ac:dyDescent="0.2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75" customHeight="1" x14ac:dyDescent="0.2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75" customHeight="1" x14ac:dyDescent="0.2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75" customHeight="1" x14ac:dyDescent="0.2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75" customHeight="1" x14ac:dyDescent="0.2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75" customHeight="1" x14ac:dyDescent="0.2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75" customHeight="1" x14ac:dyDescent="0.2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75" customHeight="1" x14ac:dyDescent="0.2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75" customHeight="1" x14ac:dyDescent="0.2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75" customHeight="1" x14ac:dyDescent="0.2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75" customHeight="1" x14ac:dyDescent="0.2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75" customHeight="1" x14ac:dyDescent="0.2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75" customHeight="1" x14ac:dyDescent="0.2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75" customHeight="1" x14ac:dyDescent="0.2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75" customHeight="1" x14ac:dyDescent="0.2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75" customHeight="1" x14ac:dyDescent="0.2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75" customHeight="1" x14ac:dyDescent="0.2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75" customHeight="1" x14ac:dyDescent="0.2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75" customHeight="1" x14ac:dyDescent="0.2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75" customHeight="1" x14ac:dyDescent="0.2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75" customHeight="1" x14ac:dyDescent="0.2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75" customHeight="1" x14ac:dyDescent="0.2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75" customHeight="1" x14ac:dyDescent="0.2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75" customHeight="1" x14ac:dyDescent="0.2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75" customHeight="1" x14ac:dyDescent="0.2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75" customHeight="1" x14ac:dyDescent="0.2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75" customHeight="1" x14ac:dyDescent="0.2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75" customHeight="1" x14ac:dyDescent="0.2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75" customHeight="1" x14ac:dyDescent="0.2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75" customHeight="1" x14ac:dyDescent="0.2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75" customHeight="1" x14ac:dyDescent="0.2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75" customHeight="1" x14ac:dyDescent="0.2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75" customHeight="1" x14ac:dyDescent="0.2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75" customHeight="1" x14ac:dyDescent="0.2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75" customHeight="1" x14ac:dyDescent="0.2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75" customHeight="1" x14ac:dyDescent="0.2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75" customHeight="1" x14ac:dyDescent="0.2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75" customHeight="1" x14ac:dyDescent="0.2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75" customHeight="1" x14ac:dyDescent="0.2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75" customHeight="1" x14ac:dyDescent="0.2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75" customHeight="1" x14ac:dyDescent="0.2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75" customHeight="1" x14ac:dyDescent="0.2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75" customHeight="1" x14ac:dyDescent="0.2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75" customHeight="1" x14ac:dyDescent="0.2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75" customHeight="1" x14ac:dyDescent="0.2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75" customHeight="1" x14ac:dyDescent="0.2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75" customHeight="1" x14ac:dyDescent="0.2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75" customHeight="1" x14ac:dyDescent="0.2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75" customHeight="1" x14ac:dyDescent="0.2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75" customHeight="1" x14ac:dyDescent="0.2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75" customHeight="1" x14ac:dyDescent="0.2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75" customHeight="1" x14ac:dyDescent="0.2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75" customHeight="1" x14ac:dyDescent="0.2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75" customHeight="1" x14ac:dyDescent="0.2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75" customHeight="1" x14ac:dyDescent="0.2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75" customHeight="1" x14ac:dyDescent="0.2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75" customHeight="1" x14ac:dyDescent="0.2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75" customHeight="1" x14ac:dyDescent="0.2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75" customHeight="1" x14ac:dyDescent="0.2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75" customHeight="1" x14ac:dyDescent="0.2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75" customHeight="1" x14ac:dyDescent="0.2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75" customHeight="1" x14ac:dyDescent="0.2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75" customHeight="1" x14ac:dyDescent="0.2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75" customHeight="1" x14ac:dyDescent="0.2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75" customHeight="1" x14ac:dyDescent="0.2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75" customHeight="1" x14ac:dyDescent="0.2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75" customHeight="1" x14ac:dyDescent="0.2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75" customHeight="1" x14ac:dyDescent="0.2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75" customHeight="1" x14ac:dyDescent="0.2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75" customHeight="1" x14ac:dyDescent="0.2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75" customHeight="1" x14ac:dyDescent="0.2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75" customHeight="1" x14ac:dyDescent="0.2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75" customHeight="1" x14ac:dyDescent="0.2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75" customHeight="1" x14ac:dyDescent="0.2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75" customHeight="1" x14ac:dyDescent="0.2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75" customHeight="1" x14ac:dyDescent="0.2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75" customHeight="1" x14ac:dyDescent="0.2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75" customHeight="1" x14ac:dyDescent="0.2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75" customHeight="1" x14ac:dyDescent="0.2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75" customHeight="1" x14ac:dyDescent="0.2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75" customHeight="1" x14ac:dyDescent="0.2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75" customHeight="1" x14ac:dyDescent="0.2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75" customHeight="1" x14ac:dyDescent="0.2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75" customHeight="1" x14ac:dyDescent="0.2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75" customHeight="1" x14ac:dyDescent="0.2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75" customHeight="1" x14ac:dyDescent="0.2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75" customHeight="1" x14ac:dyDescent="0.2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75" customHeight="1" x14ac:dyDescent="0.2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75" customHeight="1" x14ac:dyDescent="0.2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75" customHeight="1" x14ac:dyDescent="0.2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75" customHeight="1" x14ac:dyDescent="0.2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75" customHeight="1" x14ac:dyDescent="0.2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75" customHeight="1" x14ac:dyDescent="0.2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75" customHeight="1" x14ac:dyDescent="0.2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75" customHeight="1" x14ac:dyDescent="0.2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75" customHeight="1" x14ac:dyDescent="0.2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75" customHeight="1" x14ac:dyDescent="0.2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75" customHeight="1" x14ac:dyDescent="0.2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75" customHeight="1" x14ac:dyDescent="0.2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75" customHeight="1" x14ac:dyDescent="0.2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75" customHeight="1" x14ac:dyDescent="0.2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75" customHeight="1" x14ac:dyDescent="0.2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75" customHeight="1" x14ac:dyDescent="0.2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75" customHeight="1" x14ac:dyDescent="0.2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75" customHeight="1" x14ac:dyDescent="0.2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75" customHeight="1" x14ac:dyDescent="0.2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75" customHeight="1" x14ac:dyDescent="0.2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75" customHeight="1" x14ac:dyDescent="0.2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75" customHeight="1" x14ac:dyDescent="0.2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75" customHeight="1" x14ac:dyDescent="0.2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75" customHeight="1" x14ac:dyDescent="0.2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75" customHeight="1" x14ac:dyDescent="0.2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75" customHeight="1" x14ac:dyDescent="0.2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75" customHeight="1" x14ac:dyDescent="0.2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75" customHeight="1" x14ac:dyDescent="0.2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75" customHeight="1" x14ac:dyDescent="0.2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75" customHeight="1" x14ac:dyDescent="0.2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75" customHeight="1" x14ac:dyDescent="0.2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75" customHeight="1" x14ac:dyDescent="0.2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75" customHeight="1" x14ac:dyDescent="0.2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75" customHeight="1" x14ac:dyDescent="0.2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75" customHeight="1" x14ac:dyDescent="0.2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75" customHeight="1" x14ac:dyDescent="0.2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75" customHeight="1" x14ac:dyDescent="0.2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75" customHeight="1" x14ac:dyDescent="0.2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75" customHeight="1" x14ac:dyDescent="0.2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75" customHeight="1" x14ac:dyDescent="0.2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75" customHeight="1" x14ac:dyDescent="0.2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75" customHeight="1" x14ac:dyDescent="0.2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75" customHeight="1" x14ac:dyDescent="0.2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75" customHeight="1" x14ac:dyDescent="0.2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75" customHeight="1" x14ac:dyDescent="0.2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75" customHeight="1" x14ac:dyDescent="0.2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75" customHeight="1" x14ac:dyDescent="0.2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75" customHeight="1" x14ac:dyDescent="0.2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75" customHeight="1" x14ac:dyDescent="0.2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75" customHeight="1" x14ac:dyDescent="0.2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75" customHeight="1" x14ac:dyDescent="0.2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75" customHeight="1" x14ac:dyDescent="0.2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75" customHeight="1" x14ac:dyDescent="0.2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75" customHeight="1" x14ac:dyDescent="0.2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75" customHeight="1" x14ac:dyDescent="0.2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75" customHeight="1" x14ac:dyDescent="0.2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75" customHeight="1" x14ac:dyDescent="0.2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75" customHeight="1" x14ac:dyDescent="0.2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75" customHeight="1" x14ac:dyDescent="0.2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75" customHeight="1" x14ac:dyDescent="0.2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75" customHeight="1" x14ac:dyDescent="0.2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75" customHeight="1" x14ac:dyDescent="0.2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75" customHeight="1" x14ac:dyDescent="0.2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75" customHeight="1" x14ac:dyDescent="0.2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75" customHeight="1" x14ac:dyDescent="0.2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75" customHeight="1" x14ac:dyDescent="0.2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75" customHeight="1" x14ac:dyDescent="0.2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75" customHeight="1" x14ac:dyDescent="0.2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75" customHeight="1" x14ac:dyDescent="0.2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75" customHeight="1" x14ac:dyDescent="0.2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75" customHeight="1" x14ac:dyDescent="0.2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75" customHeight="1" x14ac:dyDescent="0.2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75" customHeight="1" x14ac:dyDescent="0.2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75" customHeight="1" x14ac:dyDescent="0.2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75" customHeight="1" x14ac:dyDescent="0.2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75" customHeight="1" x14ac:dyDescent="0.2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75" customHeight="1" x14ac:dyDescent="0.2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75" customHeight="1" x14ac:dyDescent="0.2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75" customHeight="1" x14ac:dyDescent="0.2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75" customHeight="1" x14ac:dyDescent="0.2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75" customHeight="1" x14ac:dyDescent="0.2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75" customHeight="1" x14ac:dyDescent="0.2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75" customHeight="1" x14ac:dyDescent="0.2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75" customHeight="1" x14ac:dyDescent="0.2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75" customHeight="1" x14ac:dyDescent="0.2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75" customHeight="1" x14ac:dyDescent="0.2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75" customHeight="1" x14ac:dyDescent="0.2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75" customHeight="1" x14ac:dyDescent="0.2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75" customHeight="1" x14ac:dyDescent="0.2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75" customHeight="1" x14ac:dyDescent="0.2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75" customHeight="1" x14ac:dyDescent="0.2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75" customHeight="1" x14ac:dyDescent="0.2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75" customHeight="1" x14ac:dyDescent="0.2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75" customHeight="1" x14ac:dyDescent="0.2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75" customHeight="1" x14ac:dyDescent="0.2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75" customHeight="1" x14ac:dyDescent="0.2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75" customHeight="1" x14ac:dyDescent="0.2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75" customHeight="1" x14ac:dyDescent="0.2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75" customHeight="1" x14ac:dyDescent="0.2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75" customHeight="1" x14ac:dyDescent="0.2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75" customHeight="1" x14ac:dyDescent="0.2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75" customHeight="1" x14ac:dyDescent="0.2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75" customHeight="1" x14ac:dyDescent="0.2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75" customHeight="1" x14ac:dyDescent="0.2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75" customHeight="1" x14ac:dyDescent="0.2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75" customHeight="1" x14ac:dyDescent="0.2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75" customHeight="1" x14ac:dyDescent="0.2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75" customHeight="1" x14ac:dyDescent="0.2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75" customHeight="1" x14ac:dyDescent="0.2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75" customHeight="1" x14ac:dyDescent="0.2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75" customHeight="1" x14ac:dyDescent="0.2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75" customHeight="1" x14ac:dyDescent="0.2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75" customHeight="1" x14ac:dyDescent="0.2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75" customHeight="1" x14ac:dyDescent="0.2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75" customHeight="1" x14ac:dyDescent="0.2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75" customHeight="1" x14ac:dyDescent="0.2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75" customHeight="1" x14ac:dyDescent="0.2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75" customHeight="1" x14ac:dyDescent="0.2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75" customHeight="1" x14ac:dyDescent="0.2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75" customHeight="1" x14ac:dyDescent="0.2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75" customHeight="1" x14ac:dyDescent="0.2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75" customHeight="1" x14ac:dyDescent="0.2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75" customHeight="1" x14ac:dyDescent="0.2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75" customHeight="1" x14ac:dyDescent="0.2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75" customHeight="1" x14ac:dyDescent="0.2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75" customHeight="1" x14ac:dyDescent="0.2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75" customHeight="1" x14ac:dyDescent="0.2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75" customHeight="1" x14ac:dyDescent="0.2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75" customHeight="1" x14ac:dyDescent="0.2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75" customHeight="1" x14ac:dyDescent="0.2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75" customHeight="1" x14ac:dyDescent="0.2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75" customHeight="1" x14ac:dyDescent="0.2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75" customHeight="1" x14ac:dyDescent="0.2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75" customHeight="1" x14ac:dyDescent="0.2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75" customHeight="1" x14ac:dyDescent="0.2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75" customHeight="1" x14ac:dyDescent="0.2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75" customHeight="1" x14ac:dyDescent="0.2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75" customHeight="1" x14ac:dyDescent="0.2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75" customHeight="1" x14ac:dyDescent="0.2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75" customHeight="1" x14ac:dyDescent="0.2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75" customHeight="1" x14ac:dyDescent="0.2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75" customHeight="1" x14ac:dyDescent="0.2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75" customHeight="1" x14ac:dyDescent="0.2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75" customHeight="1" x14ac:dyDescent="0.2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75" customHeight="1" x14ac:dyDescent="0.2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75" customHeight="1" x14ac:dyDescent="0.2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75" customHeight="1" x14ac:dyDescent="0.2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75" customHeight="1" x14ac:dyDescent="0.2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75" customHeight="1" x14ac:dyDescent="0.2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75" customHeight="1" x14ac:dyDescent="0.2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75" customHeight="1" x14ac:dyDescent="0.2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75" customHeight="1" x14ac:dyDescent="0.2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75" customHeight="1" x14ac:dyDescent="0.2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75" customHeight="1" x14ac:dyDescent="0.2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75" customHeight="1" x14ac:dyDescent="0.2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75" customHeight="1" x14ac:dyDescent="0.2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75" customHeight="1" x14ac:dyDescent="0.2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75" customHeight="1" x14ac:dyDescent="0.2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75" customHeight="1" x14ac:dyDescent="0.2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75" customHeight="1" x14ac:dyDescent="0.2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75" customHeight="1" x14ac:dyDescent="0.2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75" customHeight="1" x14ac:dyDescent="0.2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75" customHeight="1" x14ac:dyDescent="0.2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75" customHeight="1" x14ac:dyDescent="0.2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75" customHeight="1" x14ac:dyDescent="0.2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75" customHeight="1" x14ac:dyDescent="0.2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75" customHeight="1" x14ac:dyDescent="0.2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75" customHeight="1" x14ac:dyDescent="0.2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75" customHeight="1" x14ac:dyDescent="0.2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75" customHeight="1" x14ac:dyDescent="0.2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75" customHeight="1" x14ac:dyDescent="0.2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75" customHeight="1" x14ac:dyDescent="0.2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75" customHeight="1" x14ac:dyDescent="0.2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75" customHeight="1" x14ac:dyDescent="0.2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75" customHeight="1" x14ac:dyDescent="0.2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75" customHeight="1" x14ac:dyDescent="0.2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75" customHeight="1" x14ac:dyDescent="0.2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75" customHeight="1" x14ac:dyDescent="0.2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75" customHeight="1" x14ac:dyDescent="0.2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75" customHeight="1" x14ac:dyDescent="0.2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75" customHeight="1" x14ac:dyDescent="0.2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75" customHeight="1" x14ac:dyDescent="0.2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75" customHeight="1" x14ac:dyDescent="0.2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75" customHeight="1" x14ac:dyDescent="0.2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75" customHeight="1" x14ac:dyDescent="0.2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75" customHeight="1" x14ac:dyDescent="0.2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75" customHeight="1" x14ac:dyDescent="0.2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75" customHeight="1" x14ac:dyDescent="0.2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75" customHeight="1" x14ac:dyDescent="0.2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75" customHeight="1" x14ac:dyDescent="0.2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75" customHeight="1" x14ac:dyDescent="0.2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75" customHeight="1" x14ac:dyDescent="0.2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75" customHeight="1" x14ac:dyDescent="0.2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75" customHeight="1" x14ac:dyDescent="0.2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75" customHeight="1" x14ac:dyDescent="0.2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75" customHeight="1" x14ac:dyDescent="0.2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75" customHeight="1" x14ac:dyDescent="0.2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75" customHeight="1" x14ac:dyDescent="0.2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75" customHeight="1" x14ac:dyDescent="0.2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75" customHeight="1" x14ac:dyDescent="0.2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75" customHeight="1" x14ac:dyDescent="0.2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75" customHeight="1" x14ac:dyDescent="0.2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75" customHeight="1" x14ac:dyDescent="0.2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75" customHeight="1" x14ac:dyDescent="0.2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75" customHeight="1" x14ac:dyDescent="0.2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75" customHeight="1" x14ac:dyDescent="0.2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75" customHeight="1" x14ac:dyDescent="0.2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75" customHeight="1" x14ac:dyDescent="0.2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75" customHeight="1" x14ac:dyDescent="0.2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75" customHeight="1" x14ac:dyDescent="0.2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75" customHeight="1" x14ac:dyDescent="0.2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75" customHeight="1" x14ac:dyDescent="0.2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75" customHeight="1" x14ac:dyDescent="0.2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75" customHeight="1" x14ac:dyDescent="0.2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75" customHeight="1" x14ac:dyDescent="0.2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75" customHeight="1" x14ac:dyDescent="0.2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75" customHeight="1" x14ac:dyDescent="0.2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75" customHeight="1" x14ac:dyDescent="0.2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75" customHeight="1" x14ac:dyDescent="0.2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75" customHeight="1" x14ac:dyDescent="0.2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75" customHeight="1" x14ac:dyDescent="0.2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75" customHeight="1" x14ac:dyDescent="0.2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75" customHeight="1" x14ac:dyDescent="0.2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75" customHeight="1" x14ac:dyDescent="0.2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75" customHeight="1" x14ac:dyDescent="0.2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75" customHeight="1" x14ac:dyDescent="0.2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75" customHeight="1" x14ac:dyDescent="0.2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75" customHeight="1" x14ac:dyDescent="0.2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75" customHeight="1" x14ac:dyDescent="0.2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75" customHeight="1" x14ac:dyDescent="0.2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75" customHeight="1" x14ac:dyDescent="0.2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75" customHeight="1" x14ac:dyDescent="0.2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75" customHeight="1" x14ac:dyDescent="0.2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75" customHeight="1" x14ac:dyDescent="0.2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75" customHeight="1" x14ac:dyDescent="0.2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75" customHeight="1" x14ac:dyDescent="0.2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75" customHeight="1" x14ac:dyDescent="0.2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75" customHeight="1" x14ac:dyDescent="0.2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75" customHeight="1" x14ac:dyDescent="0.2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75" customHeight="1" x14ac:dyDescent="0.2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75" customHeight="1" x14ac:dyDescent="0.2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75" customHeight="1" x14ac:dyDescent="0.2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75" customHeight="1" x14ac:dyDescent="0.2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75" customHeight="1" x14ac:dyDescent="0.2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75" customHeight="1" x14ac:dyDescent="0.2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75" customHeight="1" x14ac:dyDescent="0.2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75" customHeight="1" x14ac:dyDescent="0.2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75" customHeight="1" x14ac:dyDescent="0.2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75" customHeight="1" x14ac:dyDescent="0.2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75" customHeight="1" x14ac:dyDescent="0.2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75" customHeight="1" x14ac:dyDescent="0.2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75" customHeight="1" x14ac:dyDescent="0.2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75" customHeight="1" x14ac:dyDescent="0.2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75" customHeight="1" x14ac:dyDescent="0.2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75" customHeight="1" x14ac:dyDescent="0.2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75" customHeight="1" x14ac:dyDescent="0.2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75" customHeight="1" x14ac:dyDescent="0.2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75" customHeight="1" x14ac:dyDescent="0.2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75" customHeight="1" x14ac:dyDescent="0.2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75" customHeight="1" x14ac:dyDescent="0.2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75" customHeight="1" x14ac:dyDescent="0.2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75" customHeight="1" x14ac:dyDescent="0.2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75" customHeight="1" x14ac:dyDescent="0.2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75" customHeight="1" x14ac:dyDescent="0.2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75" customHeight="1" x14ac:dyDescent="0.2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75" customHeight="1" x14ac:dyDescent="0.2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75" customHeight="1" x14ac:dyDescent="0.2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75" customHeight="1" x14ac:dyDescent="0.2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75" customHeight="1" x14ac:dyDescent="0.2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75" customHeight="1" x14ac:dyDescent="0.2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75" customHeight="1" x14ac:dyDescent="0.2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75" customHeight="1" x14ac:dyDescent="0.2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75" customHeight="1" x14ac:dyDescent="0.2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75" customHeight="1" x14ac:dyDescent="0.2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75" customHeight="1" x14ac:dyDescent="0.2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75" customHeight="1" x14ac:dyDescent="0.2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75" customHeight="1" x14ac:dyDescent="0.2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75" customHeight="1" x14ac:dyDescent="0.2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75" customHeight="1" x14ac:dyDescent="0.2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75" customHeight="1" x14ac:dyDescent="0.2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75" customHeight="1" x14ac:dyDescent="0.2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75" customHeight="1" x14ac:dyDescent="0.2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75" customHeight="1" x14ac:dyDescent="0.2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75" customHeight="1" x14ac:dyDescent="0.2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75" customHeight="1" x14ac:dyDescent="0.2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75" customHeight="1" x14ac:dyDescent="0.2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75" customHeight="1" x14ac:dyDescent="0.2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75" customHeight="1" x14ac:dyDescent="0.2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75" customHeight="1" x14ac:dyDescent="0.2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75" customHeight="1" x14ac:dyDescent="0.2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75" customHeight="1" x14ac:dyDescent="0.2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75" customHeight="1" x14ac:dyDescent="0.2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75" customHeight="1" x14ac:dyDescent="0.2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75" customHeight="1" x14ac:dyDescent="0.2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75" customHeight="1" x14ac:dyDescent="0.2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75" customHeight="1" x14ac:dyDescent="0.2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75" customHeight="1" x14ac:dyDescent="0.2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75" customHeight="1" x14ac:dyDescent="0.2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75" customHeight="1" x14ac:dyDescent="0.2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75" customHeight="1" x14ac:dyDescent="0.2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75" customHeight="1" x14ac:dyDescent="0.2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75" customHeight="1" x14ac:dyDescent="0.2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75" customHeight="1" x14ac:dyDescent="0.2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75" customHeight="1" x14ac:dyDescent="0.2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75" customHeight="1" x14ac:dyDescent="0.2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75" customHeight="1" x14ac:dyDescent="0.2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75" customHeight="1" x14ac:dyDescent="0.2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75" customHeight="1" x14ac:dyDescent="0.2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75" customHeight="1" x14ac:dyDescent="0.2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75" customHeight="1" x14ac:dyDescent="0.2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75" customHeight="1" x14ac:dyDescent="0.2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75" customHeight="1" x14ac:dyDescent="0.2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75" customHeight="1" x14ac:dyDescent="0.2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75" customHeight="1" x14ac:dyDescent="0.2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75" customHeight="1" x14ac:dyDescent="0.2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75" customHeight="1" x14ac:dyDescent="0.2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75" customHeight="1" x14ac:dyDescent="0.2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75" customHeight="1" x14ac:dyDescent="0.2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75" customHeight="1" x14ac:dyDescent="0.2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75" customHeight="1" x14ac:dyDescent="0.2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75" customHeight="1" x14ac:dyDescent="0.2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75" customHeight="1" x14ac:dyDescent="0.2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75" customHeight="1" x14ac:dyDescent="0.2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75" customHeight="1" x14ac:dyDescent="0.2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75" customHeight="1" x14ac:dyDescent="0.2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75" customHeight="1" x14ac:dyDescent="0.2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75" customHeight="1" x14ac:dyDescent="0.2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75" customHeight="1" x14ac:dyDescent="0.2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75" customHeight="1" x14ac:dyDescent="0.2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75" customHeight="1" x14ac:dyDescent="0.2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75" customHeight="1" x14ac:dyDescent="0.2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75" customHeight="1" x14ac:dyDescent="0.2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75" customHeight="1" x14ac:dyDescent="0.2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75" customHeight="1" x14ac:dyDescent="0.2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75" customHeight="1" x14ac:dyDescent="0.2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75" customHeight="1" x14ac:dyDescent="0.2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75" customHeight="1" x14ac:dyDescent="0.2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75" customHeight="1" x14ac:dyDescent="0.2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75" customHeight="1" x14ac:dyDescent="0.2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75" customHeight="1" x14ac:dyDescent="0.2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75" customHeight="1" x14ac:dyDescent="0.2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75" customHeight="1" x14ac:dyDescent="0.2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75" customHeight="1" x14ac:dyDescent="0.2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75" customHeight="1" x14ac:dyDescent="0.2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75" customHeight="1" x14ac:dyDescent="0.2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75" customHeight="1" x14ac:dyDescent="0.2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75" customHeight="1" x14ac:dyDescent="0.2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75" customHeight="1" x14ac:dyDescent="0.2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75" customHeight="1" x14ac:dyDescent="0.2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75" customHeight="1" x14ac:dyDescent="0.2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75" customHeight="1" x14ac:dyDescent="0.2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75" customHeight="1" x14ac:dyDescent="0.2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75" customHeight="1" x14ac:dyDescent="0.2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75" customHeight="1" x14ac:dyDescent="0.2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75" customHeight="1" x14ac:dyDescent="0.2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75" customHeight="1" x14ac:dyDescent="0.2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75" customHeight="1" x14ac:dyDescent="0.2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75" customHeight="1" x14ac:dyDescent="0.2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75" customHeight="1" x14ac:dyDescent="0.2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75" customHeight="1" x14ac:dyDescent="0.2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75" customHeight="1" x14ac:dyDescent="0.2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75" customHeight="1" x14ac:dyDescent="0.2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75" customHeight="1" x14ac:dyDescent="0.2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75" customHeight="1" x14ac:dyDescent="0.2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75" customHeight="1" x14ac:dyDescent="0.2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75" customHeight="1" x14ac:dyDescent="0.2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75" customHeight="1" x14ac:dyDescent="0.2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75" customHeight="1" x14ac:dyDescent="0.2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75" customHeight="1" x14ac:dyDescent="0.2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75" customHeight="1" x14ac:dyDescent="0.2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75" customHeight="1" x14ac:dyDescent="0.2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75" customHeight="1" x14ac:dyDescent="0.2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75" customHeight="1" x14ac:dyDescent="0.2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75" customHeight="1" x14ac:dyDescent="0.2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75" customHeight="1" x14ac:dyDescent="0.2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75" customHeight="1" x14ac:dyDescent="0.2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75" customHeight="1" x14ac:dyDescent="0.2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75" customHeight="1" x14ac:dyDescent="0.2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75" customHeight="1" x14ac:dyDescent="0.2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75" customHeight="1" x14ac:dyDescent="0.2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75" customHeight="1" x14ac:dyDescent="0.2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75" customHeight="1" x14ac:dyDescent="0.2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53">
    <mergeCell ref="C3:G3"/>
    <mergeCell ref="B23:L25"/>
    <mergeCell ref="B29:F29"/>
    <mergeCell ref="B30:C30"/>
    <mergeCell ref="D30:F30"/>
    <mergeCell ref="B31:C31"/>
    <mergeCell ref="D31:F31"/>
    <mergeCell ref="B32:C32"/>
    <mergeCell ref="D32:F32"/>
    <mergeCell ref="B33:D33"/>
    <mergeCell ref="E33:F33"/>
    <mergeCell ref="B34:F34"/>
    <mergeCell ref="B35:F35"/>
    <mergeCell ref="E37:F37"/>
    <mergeCell ref="B37:D37"/>
    <mergeCell ref="B38:D38"/>
    <mergeCell ref="E38:F38"/>
    <mergeCell ref="B39:D39"/>
    <mergeCell ref="E39:F39"/>
    <mergeCell ref="E40:F40"/>
    <mergeCell ref="E41:F41"/>
    <mergeCell ref="B41:D41"/>
    <mergeCell ref="B55:F56"/>
    <mergeCell ref="C60:F60"/>
    <mergeCell ref="C61:F61"/>
    <mergeCell ref="C62:F62"/>
    <mergeCell ref="B42:D42"/>
    <mergeCell ref="E42:F42"/>
    <mergeCell ref="B43:D43"/>
    <mergeCell ref="E43:F43"/>
    <mergeCell ref="B44:D44"/>
    <mergeCell ref="E44:F44"/>
    <mergeCell ref="B46:D46"/>
    <mergeCell ref="E46:F46"/>
    <mergeCell ref="B48:C48"/>
    <mergeCell ref="E48:F48"/>
    <mergeCell ref="H48:L48"/>
    <mergeCell ref="B65:L66"/>
    <mergeCell ref="B67:L67"/>
    <mergeCell ref="B68:L68"/>
    <mergeCell ref="B51:D51"/>
    <mergeCell ref="E51:F51"/>
    <mergeCell ref="B52:D52"/>
    <mergeCell ref="E52:F52"/>
    <mergeCell ref="B53:F53"/>
    <mergeCell ref="B54:F54"/>
    <mergeCell ref="B57:I57"/>
    <mergeCell ref="H52:L52"/>
    <mergeCell ref="H54:L54"/>
    <mergeCell ref="K55:L55"/>
    <mergeCell ref="H60:L62"/>
    <mergeCell ref="H49:L51"/>
    <mergeCell ref="E50:F50"/>
  </mergeCells>
  <hyperlinks>
    <hyperlink ref="C61" r:id="rId1" xr:uid="{00000000-0004-0000-0500-000000000000}"/>
  </hyperlinks>
  <pageMargins left="0.7" right="0.7" top="0.75" bottom="0.75" header="0" footer="0"/>
  <pageSetup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500-000000000000}">
          <x14:formula1>
            <xm:f>Hoja3!$B$2:$B$9</xm:f>
          </x14:formula1>
          <xm:sqref>C60</xm:sqref>
        </x14:dataValidation>
        <x14:dataValidation type="list" allowBlank="1" showErrorMessage="1" xr:uid="{00000000-0002-0000-0500-000001000000}">
          <x14:formula1>
            <xm:f>Hoja3!$D$2:$D$9</xm:f>
          </x14:formula1>
          <xm:sqref>C62:C64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3.33203125" customWidth="1"/>
    <col min="2" max="2" width="11.1640625" customWidth="1"/>
    <col min="3" max="3" width="6.6640625" customWidth="1"/>
    <col min="4" max="4" width="9.83203125" customWidth="1"/>
    <col min="5" max="5" width="6" customWidth="1"/>
    <col min="6" max="6" width="19.1640625" customWidth="1"/>
    <col min="7" max="7" width="3" customWidth="1"/>
    <col min="8" max="10" width="9.33203125" customWidth="1"/>
    <col min="11" max="11" width="5.33203125" customWidth="1"/>
    <col min="12" max="12" width="9.33203125" customWidth="1"/>
    <col min="13" max="13" width="11.5" customWidth="1"/>
  </cols>
  <sheetData>
    <row r="1" spans="1:26" x14ac:dyDescent="0.2">
      <c r="A1" s="1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 x14ac:dyDescent="0.25">
      <c r="A3" s="126"/>
      <c r="B3" s="126"/>
      <c r="C3" s="228" t="s">
        <v>0</v>
      </c>
      <c r="D3" s="126"/>
      <c r="E3" s="126"/>
      <c r="F3" s="228"/>
      <c r="G3" s="126"/>
      <c r="H3" s="126"/>
      <c r="I3" s="126"/>
      <c r="J3" s="126"/>
      <c r="K3" s="126"/>
      <c r="L3" s="126"/>
      <c r="M3" s="12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2.25" customHeight="1" x14ac:dyDescent="0.2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3.5" customHeight="1" x14ac:dyDescent="0.2">
      <c r="A20" s="126"/>
      <c r="B20" s="612" t="s">
        <v>1</v>
      </c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 customHeight="1" x14ac:dyDescent="0.2">
      <c r="A21" s="126"/>
      <c r="B21" s="229"/>
      <c r="C21" s="1"/>
      <c r="D21" s="1"/>
      <c r="E21" s="1"/>
      <c r="F21" s="1"/>
      <c r="G21" s="1"/>
      <c r="H21" s="1"/>
      <c r="I21" s="1"/>
      <c r="J21" s="1"/>
      <c r="K21" s="1"/>
      <c r="L21" s="1"/>
      <c r="M21" s="5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2.5" customHeight="1" x14ac:dyDescent="0.2">
      <c r="A22" s="126"/>
      <c r="B22" s="613" t="s">
        <v>2</v>
      </c>
      <c r="C22" s="394"/>
      <c r="D22" s="394"/>
      <c r="E22" s="394"/>
      <c r="F22" s="361"/>
      <c r="G22" s="126"/>
      <c r="H22" s="126"/>
      <c r="I22" s="126"/>
      <c r="J22" s="126"/>
      <c r="K22" s="126"/>
      <c r="L22" s="126"/>
      <c r="M22" s="12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">
      <c r="A23" s="126"/>
      <c r="B23" s="230" t="s">
        <v>3</v>
      </c>
      <c r="C23" s="231"/>
      <c r="D23" s="614"/>
      <c r="E23" s="408"/>
      <c r="F23" s="344"/>
      <c r="G23" s="126"/>
      <c r="H23" s="126"/>
      <c r="I23" s="126"/>
      <c r="J23" s="126"/>
      <c r="K23" s="126"/>
      <c r="L23" s="126"/>
      <c r="M23" s="12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126"/>
      <c r="B24" s="232" t="s">
        <v>4</v>
      </c>
      <c r="C24" s="233"/>
      <c r="D24" s="615">
        <v>4</v>
      </c>
      <c r="E24" s="397"/>
      <c r="F24" s="398"/>
      <c r="G24" s="126"/>
      <c r="H24" s="126"/>
      <c r="I24" s="126"/>
      <c r="J24" s="126"/>
      <c r="K24" s="126"/>
      <c r="L24" s="126"/>
      <c r="M24" s="12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126"/>
      <c r="B25" s="232" t="s">
        <v>63</v>
      </c>
      <c r="C25" s="233"/>
      <c r="D25" s="616" t="s">
        <v>44</v>
      </c>
      <c r="E25" s="397"/>
      <c r="F25" s="398"/>
      <c r="G25" s="126"/>
      <c r="H25" s="126"/>
      <c r="I25" s="126"/>
      <c r="J25" s="126"/>
      <c r="K25" s="126"/>
      <c r="L25" s="126"/>
      <c r="M25" s="126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 x14ac:dyDescent="0.2">
      <c r="A26" s="126"/>
      <c r="B26" s="606" t="s">
        <v>7</v>
      </c>
      <c r="C26" s="386"/>
      <c r="D26" s="607">
        <v>48.58</v>
      </c>
      <c r="E26" s="608"/>
      <c r="F26" s="609"/>
      <c r="G26" s="126"/>
      <c r="H26" s="126"/>
      <c r="I26" s="126"/>
      <c r="J26" s="126"/>
      <c r="K26" s="126"/>
      <c r="L26" s="126"/>
      <c r="M26" s="12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 x14ac:dyDescent="0.2">
      <c r="A27" s="126"/>
      <c r="B27" s="610" t="s">
        <v>108</v>
      </c>
      <c r="C27" s="397"/>
      <c r="D27" s="397"/>
      <c r="E27" s="397"/>
      <c r="F27" s="437"/>
      <c r="G27" s="126"/>
      <c r="H27" s="126"/>
      <c r="I27" s="126"/>
      <c r="J27" s="126"/>
      <c r="K27" s="126"/>
      <c r="L27" s="126"/>
      <c r="M27" s="12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.75" customHeight="1" x14ac:dyDescent="0.2">
      <c r="A28" s="126"/>
      <c r="B28" s="611" t="s">
        <v>65</v>
      </c>
      <c r="C28" s="394"/>
      <c r="D28" s="394"/>
      <c r="E28" s="394"/>
      <c r="F28" s="361"/>
      <c r="G28" s="126"/>
      <c r="H28" s="126"/>
      <c r="I28" s="126"/>
      <c r="J28" s="126"/>
      <c r="K28" s="126"/>
      <c r="L28" s="126"/>
      <c r="M28" s="126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7.25" customHeight="1" x14ac:dyDescent="0.2">
      <c r="A29" s="126"/>
      <c r="B29" s="230" t="s">
        <v>109</v>
      </c>
      <c r="C29" s="234"/>
      <c r="D29" s="235"/>
      <c r="E29" s="586">
        <v>95400000</v>
      </c>
      <c r="F29" s="361"/>
      <c r="G29" s="126"/>
      <c r="H29" s="126"/>
      <c r="I29" s="126"/>
      <c r="J29" s="126"/>
      <c r="K29" s="126"/>
      <c r="L29" s="126"/>
      <c r="M29" s="12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7.25" customHeight="1" x14ac:dyDescent="0.2">
      <c r="A30" s="126"/>
      <c r="B30" s="237"/>
      <c r="C30" s="238"/>
      <c r="D30" s="239"/>
      <c r="E30" s="240"/>
      <c r="F30" s="241"/>
      <c r="G30" s="126"/>
      <c r="H30" s="126"/>
      <c r="I30" s="126"/>
      <c r="J30" s="126"/>
      <c r="K30" s="126"/>
      <c r="L30" s="126"/>
      <c r="M30" s="12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0.25" hidden="1" customHeight="1" x14ac:dyDescent="0.2">
      <c r="A31" s="126"/>
      <c r="B31" s="232"/>
      <c r="C31" s="242"/>
      <c r="D31" s="124"/>
      <c r="E31" s="236"/>
      <c r="F31" s="243"/>
      <c r="G31" s="126"/>
      <c r="H31" s="126"/>
      <c r="I31" s="126"/>
      <c r="J31" s="126"/>
      <c r="K31" s="126"/>
      <c r="L31" s="126"/>
      <c r="M31" s="12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7.25" customHeight="1" x14ac:dyDescent="0.2">
      <c r="A32" s="126"/>
      <c r="B32" s="232" t="s">
        <v>67</v>
      </c>
      <c r="C32" s="242"/>
      <c r="D32" s="244"/>
      <c r="E32" s="236"/>
      <c r="F32" s="245">
        <v>20000000</v>
      </c>
      <c r="G32" s="126"/>
      <c r="H32" s="126"/>
      <c r="I32" s="126"/>
      <c r="J32" s="126"/>
      <c r="K32" s="126"/>
      <c r="L32" s="126"/>
      <c r="M32" s="12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7.25" customHeight="1" x14ac:dyDescent="0.2">
      <c r="A33" s="126"/>
      <c r="B33" s="232" t="s">
        <v>69</v>
      </c>
      <c r="C33" s="242"/>
      <c r="D33" s="244"/>
      <c r="E33" s="586">
        <v>14900000</v>
      </c>
      <c r="F33" s="361"/>
      <c r="G33" s="126"/>
      <c r="H33" s="126"/>
      <c r="I33" s="126"/>
      <c r="J33" s="126"/>
      <c r="K33" s="126"/>
      <c r="L33" s="126"/>
      <c r="M33" s="12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 x14ac:dyDescent="0.2">
      <c r="A34" s="126"/>
      <c r="B34" s="246" t="s">
        <v>70</v>
      </c>
      <c r="C34" s="242"/>
      <c r="D34" s="124"/>
      <c r="E34" s="601">
        <v>800000</v>
      </c>
      <c r="F34" s="361"/>
      <c r="G34" s="126"/>
      <c r="H34" s="126"/>
      <c r="I34" s="126"/>
      <c r="J34" s="126"/>
      <c r="K34" s="126"/>
      <c r="L34" s="126"/>
      <c r="M34" s="12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 x14ac:dyDescent="0.2">
      <c r="A35" s="126"/>
      <c r="B35" s="246" t="s">
        <v>110</v>
      </c>
      <c r="C35" s="242"/>
      <c r="D35" s="124"/>
      <c r="E35" s="602"/>
      <c r="F35" s="421"/>
      <c r="G35" s="126"/>
      <c r="H35" s="126"/>
      <c r="I35" s="126"/>
      <c r="J35" s="126"/>
      <c r="K35" s="126"/>
      <c r="L35" s="126"/>
      <c r="M35" s="12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0.25" customHeight="1" x14ac:dyDescent="0.2">
      <c r="A36" s="126"/>
      <c r="B36" s="584" t="s">
        <v>71</v>
      </c>
      <c r="C36" s="341"/>
      <c r="D36" s="341"/>
      <c r="E36" s="603"/>
      <c r="F36" s="604"/>
      <c r="G36" s="126"/>
      <c r="H36" s="126"/>
      <c r="I36" s="126"/>
      <c r="J36" s="126"/>
      <c r="K36" s="126"/>
      <c r="L36" s="126"/>
      <c r="M36" s="12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 x14ac:dyDescent="0.2">
      <c r="A37" s="126"/>
      <c r="B37" s="585"/>
      <c r="C37" s="341"/>
      <c r="D37" s="341"/>
      <c r="E37" s="247"/>
      <c r="F37" s="248"/>
      <c r="G37" s="126"/>
      <c r="H37" s="126"/>
      <c r="I37" s="126"/>
      <c r="J37" s="126"/>
      <c r="K37" s="126"/>
      <c r="L37" s="126"/>
      <c r="M37" s="126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7.25" customHeight="1" x14ac:dyDescent="0.2">
      <c r="A38" s="126"/>
      <c r="B38" s="246" t="s">
        <v>75</v>
      </c>
      <c r="C38" s="242"/>
      <c r="D38" s="124"/>
      <c r="E38" s="586">
        <f>E33-E34-F36-E35</f>
        <v>14100000</v>
      </c>
      <c r="F38" s="361"/>
      <c r="G38" s="126"/>
      <c r="H38" s="126"/>
      <c r="I38" s="126"/>
      <c r="J38" s="126"/>
      <c r="K38" s="126"/>
      <c r="L38" s="126"/>
      <c r="M38" s="126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">
      <c r="A39" s="126"/>
      <c r="B39" s="587" t="s">
        <v>51</v>
      </c>
      <c r="C39" s="341"/>
      <c r="D39" s="250">
        <v>2</v>
      </c>
      <c r="E39" s="586">
        <f>E38/D39</f>
        <v>7050000</v>
      </c>
      <c r="F39" s="361"/>
      <c r="G39" s="126"/>
      <c r="H39" s="126"/>
      <c r="I39" s="126"/>
      <c r="J39" s="126"/>
      <c r="K39" s="126"/>
      <c r="L39" s="126"/>
      <c r="M39" s="12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 x14ac:dyDescent="0.2">
      <c r="A40" s="126"/>
      <c r="B40" s="232" t="s">
        <v>24</v>
      </c>
      <c r="C40" s="242" t="s">
        <v>111</v>
      </c>
      <c r="D40" s="126"/>
      <c r="E40" s="586">
        <f>E33+F32</f>
        <v>34900000</v>
      </c>
      <c r="F40" s="361"/>
      <c r="G40" s="126"/>
      <c r="H40" s="126"/>
      <c r="I40" s="126"/>
      <c r="J40" s="126"/>
      <c r="K40" s="126"/>
      <c r="L40" s="126"/>
      <c r="M40" s="126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 x14ac:dyDescent="0.2">
      <c r="A41" s="126"/>
      <c r="B41" s="246" t="s">
        <v>53</v>
      </c>
      <c r="C41" s="126"/>
      <c r="D41" s="251"/>
      <c r="E41" s="586">
        <f>E29-E40</f>
        <v>60500000</v>
      </c>
      <c r="F41" s="361"/>
      <c r="G41" s="126"/>
      <c r="H41" s="126" t="s">
        <v>112</v>
      </c>
      <c r="I41" s="126"/>
      <c r="J41" s="126"/>
      <c r="K41" s="126"/>
      <c r="L41" s="126"/>
      <c r="M41" s="126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7.25" customHeight="1" x14ac:dyDescent="0.2">
      <c r="A42" s="126"/>
      <c r="B42" s="249"/>
      <c r="C42" s="252"/>
      <c r="D42" s="252"/>
      <c r="E42" s="605"/>
      <c r="F42" s="451"/>
      <c r="G42" s="126"/>
      <c r="H42" s="593" t="s">
        <v>29</v>
      </c>
      <c r="I42" s="338"/>
      <c r="J42" s="338"/>
      <c r="K42" s="338"/>
      <c r="L42" s="338"/>
      <c r="M42" s="126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35.25" customHeight="1" x14ac:dyDescent="0.2">
      <c r="A43" s="126"/>
      <c r="B43" s="589" t="s">
        <v>113</v>
      </c>
      <c r="C43" s="341"/>
      <c r="D43" s="341"/>
      <c r="E43" s="341"/>
      <c r="F43" s="358"/>
      <c r="G43" s="126"/>
      <c r="H43" s="594" t="s">
        <v>31</v>
      </c>
      <c r="I43" s="350"/>
      <c r="J43" s="350"/>
      <c r="K43" s="350"/>
      <c r="L43" s="350"/>
      <c r="M43" s="126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26"/>
      <c r="B44" s="590">
        <f ca="1">TODAY()</f>
        <v>45785</v>
      </c>
      <c r="C44" s="341"/>
      <c r="D44" s="341"/>
      <c r="E44" s="341"/>
      <c r="F44" s="358"/>
      <c r="G44" s="126"/>
      <c r="H44" s="357"/>
      <c r="I44" s="341"/>
      <c r="J44" s="341"/>
      <c r="K44" s="341"/>
      <c r="L44" s="341"/>
      <c r="M44" s="126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">
      <c r="A45" s="126"/>
      <c r="B45" s="591" t="s">
        <v>78</v>
      </c>
      <c r="C45" s="459"/>
      <c r="D45" s="459"/>
      <c r="E45" s="459"/>
      <c r="F45" s="386"/>
      <c r="G45" s="126"/>
      <c r="H45" s="357"/>
      <c r="I45" s="341"/>
      <c r="J45" s="341"/>
      <c r="K45" s="341"/>
      <c r="L45" s="341"/>
      <c r="M45" s="12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26"/>
      <c r="B46" s="126"/>
      <c r="C46" s="126"/>
      <c r="D46" s="126"/>
      <c r="E46" s="126"/>
      <c r="F46" s="126"/>
      <c r="G46" s="126"/>
      <c r="H46" s="595" t="s">
        <v>55</v>
      </c>
      <c r="I46" s="338"/>
      <c r="J46" s="338"/>
      <c r="K46" s="338"/>
      <c r="L46" s="338"/>
      <c r="M46" s="12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2.5" customHeight="1" x14ac:dyDescent="0.2">
      <c r="A47" s="126"/>
      <c r="B47" s="123" t="s">
        <v>34</v>
      </c>
      <c r="C47" s="592" t="s">
        <v>114</v>
      </c>
      <c r="D47" s="341"/>
      <c r="E47" s="341"/>
      <c r="F47" s="341"/>
      <c r="G47" s="126"/>
      <c r="H47" s="596"/>
      <c r="I47" s="417"/>
      <c r="J47" s="417"/>
      <c r="K47" s="417"/>
      <c r="L47" s="418"/>
      <c r="M47" s="126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0.25" customHeight="1" x14ac:dyDescent="0.2">
      <c r="A48" s="126"/>
      <c r="B48" s="123" t="s">
        <v>36</v>
      </c>
      <c r="C48" s="476" t="s">
        <v>60</v>
      </c>
      <c r="D48" s="338"/>
      <c r="E48" s="338"/>
      <c r="F48" s="338"/>
      <c r="G48" s="126"/>
      <c r="H48" s="597"/>
      <c r="I48" s="341"/>
      <c r="J48" s="341"/>
      <c r="K48" s="341"/>
      <c r="L48" s="598"/>
      <c r="M48" s="126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.75" customHeight="1" x14ac:dyDescent="0.2">
      <c r="A49" s="126"/>
      <c r="B49" s="123" t="s">
        <v>38</v>
      </c>
      <c r="C49" s="592">
        <v>3103833699</v>
      </c>
      <c r="D49" s="341"/>
      <c r="E49" s="341"/>
      <c r="F49" s="341"/>
      <c r="G49" s="126"/>
      <c r="H49" s="599"/>
      <c r="I49" s="432"/>
      <c r="J49" s="432"/>
      <c r="K49" s="432"/>
      <c r="L49" s="433"/>
      <c r="M49" s="126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">
      <c r="A50" s="126"/>
      <c r="B50" s="600" t="s">
        <v>61</v>
      </c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12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26"/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12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">
      <c r="A52" s="126"/>
      <c r="B52" s="1"/>
      <c r="C52" s="588" t="s">
        <v>62</v>
      </c>
      <c r="D52" s="341"/>
      <c r="E52" s="341"/>
      <c r="F52" s="341"/>
      <c r="G52" s="341"/>
      <c r="H52" s="341"/>
      <c r="I52" s="341"/>
      <c r="J52" s="341"/>
      <c r="K52" s="1"/>
      <c r="L52" s="1"/>
      <c r="M52" s="12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">
      <c r="A53" s="126"/>
      <c r="B53" s="1"/>
      <c r="C53" s="588" t="s">
        <v>40</v>
      </c>
      <c r="D53" s="341"/>
      <c r="E53" s="341"/>
      <c r="F53" s="341"/>
      <c r="G53" s="341"/>
      <c r="H53" s="341"/>
      <c r="I53" s="341"/>
      <c r="J53" s="341"/>
      <c r="K53" s="1"/>
      <c r="L53" s="1"/>
      <c r="M53" s="126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">
      <c r="A57" s="126"/>
      <c r="B57" s="253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15">
      <c r="A254" s="1"/>
      <c r="B254" s="1"/>
      <c r="L254" s="1"/>
      <c r="M254" s="1"/>
    </row>
    <row r="255" spans="1:26" ht="15.75" customHeight="1" x14ac:dyDescent="0.15">
      <c r="A255" s="1"/>
      <c r="B255" s="1"/>
      <c r="L255" s="1"/>
      <c r="M255" s="1"/>
    </row>
    <row r="256" spans="1:26" ht="15.75" customHeight="1" x14ac:dyDescent="0.15">
      <c r="A256" s="1"/>
      <c r="B256" s="1"/>
      <c r="L256" s="1"/>
      <c r="M256" s="1"/>
    </row>
    <row r="257" spans="1:13" ht="15.75" customHeight="1" x14ac:dyDescent="0.15">
      <c r="A257" s="1"/>
      <c r="B257" s="1"/>
      <c r="L257" s="1"/>
      <c r="M257" s="1"/>
    </row>
    <row r="258" spans="1:13" ht="15.75" customHeight="1" x14ac:dyDescent="0.15">
      <c r="A258" s="1"/>
      <c r="B258" s="1"/>
      <c r="L258" s="1"/>
      <c r="M258" s="1"/>
    </row>
    <row r="259" spans="1:13" ht="15.75" customHeight="1" x14ac:dyDescent="0.15">
      <c r="A259" s="1"/>
      <c r="B259" s="1"/>
      <c r="L259" s="1"/>
      <c r="M259" s="1"/>
    </row>
    <row r="260" spans="1:13" ht="15.75" customHeight="1" x14ac:dyDescent="0.15">
      <c r="A260" s="1"/>
      <c r="B260" s="1"/>
      <c r="L260" s="1"/>
      <c r="M260" s="1"/>
    </row>
    <row r="261" spans="1:13" ht="15.75" customHeight="1" x14ac:dyDescent="0.15">
      <c r="A261" s="1"/>
      <c r="B261" s="1"/>
      <c r="L261" s="1"/>
      <c r="M261" s="1"/>
    </row>
    <row r="262" spans="1:13" ht="15.75" customHeight="1" x14ac:dyDescent="0.15">
      <c r="A262" s="1"/>
      <c r="B262" s="1"/>
      <c r="L262" s="1"/>
      <c r="M262" s="1"/>
    </row>
    <row r="263" spans="1:13" ht="15.75" customHeight="1" x14ac:dyDescent="0.15">
      <c r="A263" s="1"/>
      <c r="B263" s="1"/>
      <c r="L263" s="1"/>
      <c r="M263" s="1"/>
    </row>
    <row r="264" spans="1:13" ht="15.75" customHeight="1" x14ac:dyDescent="0.15">
      <c r="A264" s="1"/>
      <c r="B264" s="1"/>
      <c r="L264" s="1"/>
      <c r="M264" s="1"/>
    </row>
    <row r="265" spans="1:13" ht="15.75" customHeight="1" x14ac:dyDescent="0.15">
      <c r="A265" s="1"/>
      <c r="B265" s="1"/>
      <c r="L265" s="1"/>
      <c r="M265" s="1"/>
    </row>
    <row r="266" spans="1:13" ht="15.75" customHeight="1" x14ac:dyDescent="0.15">
      <c r="A266" s="1"/>
      <c r="B266" s="1"/>
      <c r="L266" s="1"/>
      <c r="M266" s="1"/>
    </row>
    <row r="267" spans="1:13" ht="15.75" customHeight="1" x14ac:dyDescent="0.15">
      <c r="A267" s="1"/>
      <c r="B267" s="1"/>
      <c r="L267" s="1"/>
      <c r="M267" s="1"/>
    </row>
    <row r="268" spans="1:13" ht="15.75" customHeight="1" x14ac:dyDescent="0.15">
      <c r="A268" s="1"/>
      <c r="B268" s="1"/>
      <c r="L268" s="1"/>
      <c r="M268" s="1"/>
    </row>
    <row r="269" spans="1:13" ht="15.75" customHeight="1" x14ac:dyDescent="0.15">
      <c r="A269" s="1"/>
      <c r="B269" s="1"/>
      <c r="L269" s="1"/>
      <c r="M269" s="1"/>
    </row>
    <row r="270" spans="1:13" ht="15.75" customHeight="1" x14ac:dyDescent="0.15">
      <c r="A270" s="1"/>
      <c r="B270" s="1"/>
      <c r="L270" s="1"/>
      <c r="M270" s="1"/>
    </row>
    <row r="271" spans="1:13" ht="15.75" customHeight="1" x14ac:dyDescent="0.15">
      <c r="A271" s="1"/>
      <c r="B271" s="1"/>
      <c r="L271" s="1"/>
      <c r="M271" s="1"/>
    </row>
    <row r="272" spans="1:13" ht="15.75" customHeight="1" x14ac:dyDescent="0.15">
      <c r="A272" s="1"/>
      <c r="B272" s="1"/>
      <c r="L272" s="1"/>
      <c r="M272" s="1"/>
    </row>
    <row r="273" spans="1:13" ht="15.75" customHeight="1" x14ac:dyDescent="0.15">
      <c r="A273" s="1"/>
      <c r="B273" s="1"/>
      <c r="L273" s="1"/>
      <c r="M273" s="1"/>
    </row>
    <row r="274" spans="1:13" ht="15.75" customHeight="1" x14ac:dyDescent="0.15">
      <c r="A274" s="1"/>
      <c r="B274" s="1"/>
      <c r="L274" s="1"/>
      <c r="M274" s="1"/>
    </row>
    <row r="275" spans="1:13" ht="15.75" customHeight="1" x14ac:dyDescent="0.15">
      <c r="A275" s="1"/>
      <c r="B275" s="1"/>
      <c r="L275" s="1"/>
      <c r="M275" s="1"/>
    </row>
    <row r="276" spans="1:13" ht="15.75" customHeight="1" x14ac:dyDescent="0.15">
      <c r="A276" s="1"/>
      <c r="B276" s="1"/>
      <c r="L276" s="1"/>
      <c r="M276" s="1"/>
    </row>
    <row r="277" spans="1:13" ht="15.75" customHeight="1" x14ac:dyDescent="0.15">
      <c r="A277" s="1"/>
      <c r="B277" s="1"/>
      <c r="L277" s="1"/>
      <c r="M277" s="1"/>
    </row>
    <row r="278" spans="1:13" ht="15.75" customHeight="1" x14ac:dyDescent="0.15">
      <c r="A278" s="1"/>
      <c r="B278" s="1"/>
      <c r="L278" s="1"/>
      <c r="M278" s="1"/>
    </row>
    <row r="279" spans="1:13" ht="15.75" customHeight="1" x14ac:dyDescent="0.15">
      <c r="A279" s="1"/>
      <c r="B279" s="1"/>
      <c r="L279" s="1"/>
      <c r="M279" s="1"/>
    </row>
    <row r="280" spans="1:13" ht="15.75" customHeight="1" x14ac:dyDescent="0.15">
      <c r="A280" s="1"/>
      <c r="B280" s="1"/>
      <c r="L280" s="1"/>
      <c r="M280" s="1"/>
    </row>
    <row r="281" spans="1:13" ht="15.75" customHeight="1" x14ac:dyDescent="0.15">
      <c r="A281" s="1"/>
      <c r="B281" s="1"/>
      <c r="L281" s="1"/>
      <c r="M281" s="1"/>
    </row>
    <row r="282" spans="1:13" ht="15.75" customHeight="1" x14ac:dyDescent="0.15">
      <c r="A282" s="1"/>
      <c r="B282" s="1"/>
      <c r="L282" s="1"/>
      <c r="M282" s="1"/>
    </row>
    <row r="283" spans="1:13" ht="15.75" customHeight="1" x14ac:dyDescent="0.15">
      <c r="A283" s="1"/>
      <c r="B283" s="1"/>
      <c r="L283" s="1"/>
      <c r="M283" s="1"/>
    </row>
    <row r="284" spans="1:13" ht="15.75" customHeight="1" x14ac:dyDescent="0.15">
      <c r="A284" s="1"/>
      <c r="B284" s="1"/>
      <c r="L284" s="1"/>
      <c r="M284" s="1"/>
    </row>
    <row r="285" spans="1:13" ht="15.75" customHeight="1" x14ac:dyDescent="0.15">
      <c r="A285" s="1"/>
      <c r="B285" s="1"/>
      <c r="L285" s="1"/>
      <c r="M285" s="1"/>
    </row>
    <row r="286" spans="1:13" ht="15.75" customHeight="1" x14ac:dyDescent="0.15">
      <c r="A286" s="1"/>
      <c r="B286" s="1"/>
      <c r="L286" s="1"/>
      <c r="M286" s="1"/>
    </row>
    <row r="287" spans="1:13" ht="15.75" customHeight="1" x14ac:dyDescent="0.15">
      <c r="A287" s="1"/>
      <c r="B287" s="1"/>
      <c r="L287" s="1"/>
      <c r="M287" s="1"/>
    </row>
    <row r="288" spans="1:13" ht="15.75" customHeight="1" x14ac:dyDescent="0.15">
      <c r="A288" s="1"/>
      <c r="B288" s="1"/>
      <c r="L288" s="1"/>
      <c r="M288" s="1"/>
    </row>
    <row r="289" spans="1:13" ht="15.75" customHeight="1" x14ac:dyDescent="0.15">
      <c r="A289" s="1"/>
      <c r="B289" s="1"/>
      <c r="L289" s="1"/>
      <c r="M289" s="1"/>
    </row>
    <row r="290" spans="1:13" ht="15.75" customHeight="1" x14ac:dyDescent="0.15">
      <c r="A290" s="1"/>
      <c r="B290" s="1"/>
      <c r="L290" s="1"/>
      <c r="M290" s="1"/>
    </row>
    <row r="291" spans="1:13" ht="15.75" customHeight="1" x14ac:dyDescent="0.15">
      <c r="A291" s="1"/>
      <c r="B291" s="1"/>
      <c r="L291" s="1"/>
      <c r="M291" s="1"/>
    </row>
    <row r="292" spans="1:13" ht="15.75" customHeight="1" x14ac:dyDescent="0.15">
      <c r="A292" s="1"/>
      <c r="B292" s="1"/>
      <c r="L292" s="1"/>
      <c r="M292" s="1"/>
    </row>
    <row r="293" spans="1:13" ht="15.75" customHeight="1" x14ac:dyDescent="0.15">
      <c r="A293" s="1"/>
      <c r="B293" s="1"/>
      <c r="L293" s="1"/>
      <c r="M293" s="1"/>
    </row>
    <row r="294" spans="1:13" ht="15.75" customHeight="1" x14ac:dyDescent="0.15">
      <c r="A294" s="1"/>
      <c r="B294" s="1"/>
      <c r="L294" s="1"/>
      <c r="M294" s="1"/>
    </row>
    <row r="295" spans="1:13" ht="15.75" customHeight="1" x14ac:dyDescent="0.15">
      <c r="A295" s="1"/>
      <c r="B295" s="1"/>
      <c r="L295" s="1"/>
      <c r="M295" s="1"/>
    </row>
    <row r="296" spans="1:13" ht="15.75" customHeight="1" x14ac:dyDescent="0.15">
      <c r="A296" s="1"/>
      <c r="B296" s="1"/>
      <c r="L296" s="1"/>
      <c r="M296" s="1"/>
    </row>
    <row r="297" spans="1:13" ht="15.75" customHeight="1" x14ac:dyDescent="0.15">
      <c r="A297" s="1"/>
      <c r="B297" s="1"/>
      <c r="L297" s="1"/>
      <c r="M297" s="1"/>
    </row>
    <row r="298" spans="1:13" ht="15.75" customHeight="1" x14ac:dyDescent="0.15">
      <c r="A298" s="1"/>
      <c r="B298" s="1"/>
      <c r="L298" s="1"/>
      <c r="M298" s="1"/>
    </row>
    <row r="299" spans="1:13" ht="15.75" customHeight="1" x14ac:dyDescent="0.15">
      <c r="A299" s="1"/>
      <c r="B299" s="1"/>
      <c r="L299" s="1"/>
      <c r="M299" s="1"/>
    </row>
    <row r="300" spans="1:13" ht="15.75" customHeight="1" x14ac:dyDescent="0.15">
      <c r="A300" s="1"/>
      <c r="B300" s="1"/>
      <c r="L300" s="1"/>
      <c r="M300" s="1"/>
    </row>
    <row r="301" spans="1:13" ht="15.75" customHeight="1" x14ac:dyDescent="0.15">
      <c r="A301" s="1"/>
      <c r="B301" s="1"/>
      <c r="L301" s="1"/>
      <c r="M301" s="1"/>
    </row>
    <row r="302" spans="1:13" ht="15.75" customHeight="1" x14ac:dyDescent="0.15">
      <c r="A302" s="1"/>
      <c r="B302" s="1"/>
      <c r="L302" s="1"/>
      <c r="M302" s="1"/>
    </row>
    <row r="303" spans="1:13" ht="15.75" customHeight="1" x14ac:dyDescent="0.15">
      <c r="A303" s="1"/>
      <c r="B303" s="1"/>
      <c r="L303" s="1"/>
      <c r="M303" s="1"/>
    </row>
    <row r="304" spans="1:13" ht="15.75" customHeight="1" x14ac:dyDescent="0.15">
      <c r="A304" s="1"/>
      <c r="B304" s="1"/>
      <c r="L304" s="1"/>
      <c r="M304" s="1"/>
    </row>
    <row r="305" spans="1:13" ht="15.75" customHeight="1" x14ac:dyDescent="0.15">
      <c r="A305" s="1"/>
      <c r="B305" s="1"/>
      <c r="L305" s="1"/>
      <c r="M305" s="1"/>
    </row>
    <row r="306" spans="1:13" ht="15.75" customHeight="1" x14ac:dyDescent="0.15">
      <c r="A306" s="1"/>
      <c r="B306" s="1"/>
      <c r="L306" s="1"/>
      <c r="M306" s="1"/>
    </row>
    <row r="307" spans="1:13" ht="15.75" customHeight="1" x14ac:dyDescent="0.15">
      <c r="A307" s="1"/>
      <c r="B307" s="1"/>
      <c r="L307" s="1"/>
      <c r="M307" s="1"/>
    </row>
    <row r="308" spans="1:13" ht="15.75" customHeight="1" x14ac:dyDescent="0.15">
      <c r="A308" s="1"/>
      <c r="B308" s="1"/>
      <c r="L308" s="1"/>
      <c r="M308" s="1"/>
    </row>
    <row r="309" spans="1:13" ht="15.75" customHeight="1" x14ac:dyDescent="0.15">
      <c r="A309" s="1"/>
      <c r="B309" s="1"/>
      <c r="L309" s="1"/>
      <c r="M309" s="1"/>
    </row>
    <row r="310" spans="1:13" ht="15.75" customHeight="1" x14ac:dyDescent="0.15">
      <c r="A310" s="1"/>
      <c r="B310" s="1"/>
      <c r="L310" s="1"/>
      <c r="M310" s="1"/>
    </row>
    <row r="311" spans="1:13" ht="15.75" customHeight="1" x14ac:dyDescent="0.15">
      <c r="A311" s="1"/>
      <c r="B311" s="1"/>
      <c r="L311" s="1"/>
      <c r="M311" s="1"/>
    </row>
    <row r="312" spans="1:13" ht="15.75" customHeight="1" x14ac:dyDescent="0.15">
      <c r="A312" s="1"/>
      <c r="B312" s="1"/>
      <c r="L312" s="1"/>
      <c r="M312" s="1"/>
    </row>
    <row r="313" spans="1:13" ht="15.75" customHeight="1" x14ac:dyDescent="0.15">
      <c r="A313" s="1"/>
      <c r="B313" s="1"/>
      <c r="L313" s="1"/>
      <c r="M313" s="1"/>
    </row>
    <row r="314" spans="1:13" ht="15.75" customHeight="1" x14ac:dyDescent="0.15">
      <c r="A314" s="1"/>
      <c r="B314" s="1"/>
      <c r="L314" s="1"/>
      <c r="M314" s="1"/>
    </row>
    <row r="315" spans="1:13" ht="15.75" customHeight="1" x14ac:dyDescent="0.15">
      <c r="A315" s="1"/>
      <c r="B315" s="1"/>
      <c r="L315" s="1"/>
      <c r="M315" s="1"/>
    </row>
    <row r="316" spans="1:13" ht="15.75" customHeight="1" x14ac:dyDescent="0.15">
      <c r="A316" s="1"/>
      <c r="B316" s="1"/>
      <c r="L316" s="1"/>
      <c r="M316" s="1"/>
    </row>
    <row r="317" spans="1:13" ht="15.75" customHeight="1" x14ac:dyDescent="0.15">
      <c r="A317" s="1"/>
      <c r="B317" s="1"/>
      <c r="L317" s="1"/>
      <c r="M317" s="1"/>
    </row>
    <row r="318" spans="1:13" ht="15.75" customHeight="1" x14ac:dyDescent="0.15">
      <c r="A318" s="1"/>
      <c r="B318" s="1"/>
      <c r="L318" s="1"/>
      <c r="M318" s="1"/>
    </row>
    <row r="319" spans="1:13" ht="15.75" customHeight="1" x14ac:dyDescent="0.15">
      <c r="A319" s="1"/>
      <c r="B319" s="1"/>
      <c r="L319" s="1"/>
      <c r="M319" s="1"/>
    </row>
    <row r="320" spans="1:13" ht="15.75" customHeight="1" x14ac:dyDescent="0.15">
      <c r="A320" s="1"/>
      <c r="B320" s="1"/>
      <c r="L320" s="1"/>
      <c r="M320" s="1"/>
    </row>
    <row r="321" spans="1:13" ht="15.75" customHeight="1" x14ac:dyDescent="0.15">
      <c r="A321" s="1"/>
      <c r="B321" s="1"/>
      <c r="L321" s="1"/>
      <c r="M321" s="1"/>
    </row>
    <row r="322" spans="1:13" ht="15.75" customHeight="1" x14ac:dyDescent="0.15">
      <c r="A322" s="1"/>
      <c r="B322" s="1"/>
      <c r="L322" s="1"/>
      <c r="M322" s="1"/>
    </row>
    <row r="323" spans="1:13" ht="15.75" customHeight="1" x14ac:dyDescent="0.15">
      <c r="A323" s="1"/>
      <c r="B323" s="1"/>
      <c r="L323" s="1"/>
      <c r="M323" s="1"/>
    </row>
    <row r="324" spans="1:13" ht="15.75" customHeight="1" x14ac:dyDescent="0.15">
      <c r="A324" s="1"/>
      <c r="B324" s="1"/>
      <c r="L324" s="1"/>
      <c r="M324" s="1"/>
    </row>
    <row r="325" spans="1:13" ht="15.75" customHeight="1" x14ac:dyDescent="0.15">
      <c r="A325" s="1"/>
      <c r="B325" s="1"/>
      <c r="L325" s="1"/>
      <c r="M325" s="1"/>
    </row>
    <row r="326" spans="1:13" ht="15.75" customHeight="1" x14ac:dyDescent="0.15">
      <c r="A326" s="1"/>
      <c r="B326" s="1"/>
      <c r="L326" s="1"/>
      <c r="M326" s="1"/>
    </row>
    <row r="327" spans="1:13" ht="15.75" customHeight="1" x14ac:dyDescent="0.15">
      <c r="A327" s="1"/>
      <c r="B327" s="1"/>
      <c r="L327" s="1"/>
      <c r="M327" s="1"/>
    </row>
    <row r="328" spans="1:13" ht="15.75" customHeight="1" x14ac:dyDescent="0.15">
      <c r="A328" s="1"/>
      <c r="B328" s="1"/>
      <c r="L328" s="1"/>
      <c r="M328" s="1"/>
    </row>
    <row r="329" spans="1:13" ht="15.75" customHeight="1" x14ac:dyDescent="0.15">
      <c r="A329" s="1"/>
      <c r="B329" s="1"/>
      <c r="L329" s="1"/>
      <c r="M329" s="1"/>
    </row>
    <row r="330" spans="1:13" ht="15.75" customHeight="1" x14ac:dyDescent="0.15">
      <c r="A330" s="1"/>
      <c r="B330" s="1"/>
      <c r="L330" s="1"/>
      <c r="M330" s="1"/>
    </row>
    <row r="331" spans="1:13" ht="15.75" customHeight="1" x14ac:dyDescent="0.15">
      <c r="A331" s="1"/>
      <c r="B331" s="1"/>
      <c r="L331" s="1"/>
      <c r="M331" s="1"/>
    </row>
    <row r="332" spans="1:13" ht="15.75" customHeight="1" x14ac:dyDescent="0.15">
      <c r="A332" s="1"/>
      <c r="B332" s="1"/>
      <c r="L332" s="1"/>
      <c r="M332" s="1"/>
    </row>
    <row r="333" spans="1:13" ht="15.75" customHeight="1" x14ac:dyDescent="0.15">
      <c r="A333" s="1"/>
      <c r="B333" s="1"/>
      <c r="L333" s="1"/>
      <c r="M333" s="1"/>
    </row>
    <row r="334" spans="1:13" ht="15.75" customHeight="1" x14ac:dyDescent="0.15">
      <c r="A334" s="1"/>
      <c r="B334" s="1"/>
      <c r="L334" s="1"/>
      <c r="M334" s="1"/>
    </row>
    <row r="335" spans="1:13" ht="15.75" customHeight="1" x14ac:dyDescent="0.15">
      <c r="A335" s="1"/>
      <c r="B335" s="1"/>
      <c r="L335" s="1"/>
      <c r="M335" s="1"/>
    </row>
    <row r="336" spans="1:13" ht="15.75" customHeight="1" x14ac:dyDescent="0.15">
      <c r="A336" s="1"/>
      <c r="B336" s="1"/>
      <c r="L336" s="1"/>
      <c r="M336" s="1"/>
    </row>
    <row r="337" spans="1:13" ht="15.75" customHeight="1" x14ac:dyDescent="0.15">
      <c r="A337" s="1"/>
      <c r="B337" s="1"/>
      <c r="L337" s="1"/>
      <c r="M337" s="1"/>
    </row>
    <row r="338" spans="1:13" ht="15.75" customHeight="1" x14ac:dyDescent="0.15">
      <c r="A338" s="1"/>
      <c r="B338" s="1"/>
      <c r="L338" s="1"/>
      <c r="M338" s="1"/>
    </row>
    <row r="339" spans="1:13" ht="15.75" customHeight="1" x14ac:dyDescent="0.15">
      <c r="A339" s="1"/>
      <c r="B339" s="1"/>
      <c r="L339" s="1"/>
      <c r="M339" s="1"/>
    </row>
    <row r="340" spans="1:13" ht="15.75" customHeight="1" x14ac:dyDescent="0.15">
      <c r="A340" s="1"/>
      <c r="B340" s="1"/>
      <c r="L340" s="1"/>
      <c r="M340" s="1"/>
    </row>
    <row r="341" spans="1:13" ht="15.75" customHeight="1" x14ac:dyDescent="0.15">
      <c r="A341" s="1"/>
      <c r="B341" s="1"/>
      <c r="L341" s="1"/>
      <c r="M341" s="1"/>
    </row>
    <row r="342" spans="1:13" ht="15.75" customHeight="1" x14ac:dyDescent="0.15">
      <c r="A342" s="1"/>
      <c r="B342" s="1"/>
      <c r="L342" s="1"/>
      <c r="M342" s="1"/>
    </row>
    <row r="343" spans="1:13" ht="15.75" customHeight="1" x14ac:dyDescent="0.15">
      <c r="A343" s="1"/>
      <c r="B343" s="1"/>
      <c r="L343" s="1"/>
      <c r="M343" s="1"/>
    </row>
    <row r="344" spans="1:13" ht="15.75" customHeight="1" x14ac:dyDescent="0.15">
      <c r="A344" s="1"/>
      <c r="B344" s="1"/>
      <c r="L344" s="1"/>
      <c r="M344" s="1"/>
    </row>
    <row r="345" spans="1:13" ht="15.75" customHeight="1" x14ac:dyDescent="0.15">
      <c r="A345" s="1"/>
      <c r="B345" s="1"/>
      <c r="L345" s="1"/>
      <c r="M345" s="1"/>
    </row>
    <row r="346" spans="1:13" ht="15.75" customHeight="1" x14ac:dyDescent="0.15">
      <c r="A346" s="1"/>
      <c r="B346" s="1"/>
      <c r="L346" s="1"/>
      <c r="M346" s="1"/>
    </row>
    <row r="347" spans="1:13" ht="15.75" customHeight="1" x14ac:dyDescent="0.15">
      <c r="A347" s="1"/>
      <c r="B347" s="1"/>
      <c r="L347" s="1"/>
      <c r="M347" s="1"/>
    </row>
    <row r="348" spans="1:13" ht="15.75" customHeight="1" x14ac:dyDescent="0.15">
      <c r="A348" s="1"/>
      <c r="B348" s="1"/>
      <c r="L348" s="1"/>
      <c r="M348" s="1"/>
    </row>
    <row r="349" spans="1:13" ht="15.75" customHeight="1" x14ac:dyDescent="0.15">
      <c r="A349" s="1"/>
      <c r="B349" s="1"/>
      <c r="L349" s="1"/>
      <c r="M349" s="1"/>
    </row>
    <row r="350" spans="1:13" ht="15.75" customHeight="1" x14ac:dyDescent="0.15">
      <c r="A350" s="1"/>
      <c r="B350" s="1"/>
      <c r="L350" s="1"/>
      <c r="M350" s="1"/>
    </row>
    <row r="351" spans="1:13" ht="15.75" customHeight="1" x14ac:dyDescent="0.15">
      <c r="A351" s="1"/>
      <c r="B351" s="1"/>
      <c r="L351" s="1"/>
      <c r="M351" s="1"/>
    </row>
    <row r="352" spans="1:13" ht="15.75" customHeight="1" x14ac:dyDescent="0.15">
      <c r="A352" s="1"/>
      <c r="B352" s="1"/>
      <c r="L352" s="1"/>
      <c r="M352" s="1"/>
    </row>
    <row r="353" spans="1:13" ht="15.75" customHeight="1" x14ac:dyDescent="0.15">
      <c r="A353" s="1"/>
      <c r="B353" s="1"/>
      <c r="L353" s="1"/>
      <c r="M353" s="1"/>
    </row>
    <row r="354" spans="1:13" ht="15.75" customHeight="1" x14ac:dyDescent="0.15">
      <c r="A354" s="1"/>
      <c r="B354" s="1"/>
      <c r="L354" s="1"/>
      <c r="M354" s="1"/>
    </row>
    <row r="355" spans="1:13" ht="15.75" customHeight="1" x14ac:dyDescent="0.15">
      <c r="A355" s="1"/>
      <c r="B355" s="1"/>
      <c r="L355" s="1"/>
      <c r="M355" s="1"/>
    </row>
    <row r="356" spans="1:13" ht="15.75" customHeight="1" x14ac:dyDescent="0.15">
      <c r="A356" s="1"/>
      <c r="B356" s="1"/>
      <c r="L356" s="1"/>
      <c r="M356" s="1"/>
    </row>
    <row r="357" spans="1:13" ht="15.75" customHeight="1" x14ac:dyDescent="0.15">
      <c r="A357" s="1"/>
      <c r="B357" s="1"/>
      <c r="L357" s="1"/>
      <c r="M357" s="1"/>
    </row>
    <row r="358" spans="1:13" ht="15.75" customHeight="1" x14ac:dyDescent="0.15">
      <c r="A358" s="1"/>
      <c r="B358" s="1"/>
      <c r="L358" s="1"/>
      <c r="M358" s="1"/>
    </row>
    <row r="359" spans="1:13" ht="15.75" customHeight="1" x14ac:dyDescent="0.15">
      <c r="A359" s="1"/>
      <c r="B359" s="1"/>
      <c r="L359" s="1"/>
      <c r="M359" s="1"/>
    </row>
    <row r="360" spans="1:13" ht="15.75" customHeight="1" x14ac:dyDescent="0.15">
      <c r="A360" s="1"/>
      <c r="B360" s="1"/>
      <c r="L360" s="1"/>
      <c r="M360" s="1"/>
    </row>
    <row r="361" spans="1:13" ht="15.75" customHeight="1" x14ac:dyDescent="0.15">
      <c r="A361" s="1"/>
      <c r="B361" s="1"/>
      <c r="L361" s="1"/>
      <c r="M361" s="1"/>
    </row>
    <row r="362" spans="1:13" ht="15.75" customHeight="1" x14ac:dyDescent="0.15">
      <c r="A362" s="1"/>
      <c r="B362" s="1"/>
      <c r="L362" s="1"/>
      <c r="M362" s="1"/>
    </row>
    <row r="363" spans="1:13" ht="15.75" customHeight="1" x14ac:dyDescent="0.15">
      <c r="A363" s="1"/>
      <c r="B363" s="1"/>
      <c r="L363" s="1"/>
      <c r="M363" s="1"/>
    </row>
    <row r="364" spans="1:13" ht="15.75" customHeight="1" x14ac:dyDescent="0.15">
      <c r="A364" s="1"/>
      <c r="B364" s="1"/>
      <c r="L364" s="1"/>
      <c r="M364" s="1"/>
    </row>
    <row r="365" spans="1:13" ht="15.75" customHeight="1" x14ac:dyDescent="0.15">
      <c r="A365" s="1"/>
      <c r="B365" s="1"/>
      <c r="L365" s="1"/>
      <c r="M365" s="1"/>
    </row>
    <row r="366" spans="1:13" ht="15.75" customHeight="1" x14ac:dyDescent="0.15">
      <c r="A366" s="1"/>
      <c r="B366" s="1"/>
      <c r="L366" s="1"/>
      <c r="M366" s="1"/>
    </row>
    <row r="367" spans="1:13" ht="15.75" customHeight="1" x14ac:dyDescent="0.15">
      <c r="A367" s="1"/>
      <c r="B367" s="1"/>
      <c r="L367" s="1"/>
      <c r="M367" s="1"/>
    </row>
    <row r="368" spans="1:13" ht="15.75" customHeight="1" x14ac:dyDescent="0.15">
      <c r="A368" s="1"/>
      <c r="B368" s="1"/>
      <c r="L368" s="1"/>
      <c r="M368" s="1"/>
    </row>
    <row r="369" spans="1:13" ht="15.75" customHeight="1" x14ac:dyDescent="0.15">
      <c r="A369" s="1"/>
      <c r="B369" s="1"/>
      <c r="L369" s="1"/>
      <c r="M369" s="1"/>
    </row>
    <row r="370" spans="1:13" ht="15.75" customHeight="1" x14ac:dyDescent="0.15">
      <c r="A370" s="1"/>
      <c r="B370" s="1"/>
      <c r="L370" s="1"/>
      <c r="M370" s="1"/>
    </row>
    <row r="371" spans="1:13" ht="15.75" customHeight="1" x14ac:dyDescent="0.15">
      <c r="A371" s="1"/>
      <c r="B371" s="1"/>
      <c r="L371" s="1"/>
      <c r="M371" s="1"/>
    </row>
    <row r="372" spans="1:13" ht="15.75" customHeight="1" x14ac:dyDescent="0.15">
      <c r="A372" s="1"/>
      <c r="B372" s="1"/>
      <c r="L372" s="1"/>
      <c r="M372" s="1"/>
    </row>
    <row r="373" spans="1:13" ht="15.75" customHeight="1" x14ac:dyDescent="0.15">
      <c r="A373" s="1"/>
      <c r="B373" s="1"/>
      <c r="L373" s="1"/>
      <c r="M373" s="1"/>
    </row>
    <row r="374" spans="1:13" ht="15.75" customHeight="1" x14ac:dyDescent="0.15">
      <c r="A374" s="1"/>
      <c r="B374" s="1"/>
      <c r="L374" s="1"/>
      <c r="M374" s="1"/>
    </row>
    <row r="375" spans="1:13" ht="15.75" customHeight="1" x14ac:dyDescent="0.15">
      <c r="A375" s="1"/>
      <c r="B375" s="1"/>
      <c r="L375" s="1"/>
      <c r="M375" s="1"/>
    </row>
    <row r="376" spans="1:13" ht="15.75" customHeight="1" x14ac:dyDescent="0.15">
      <c r="A376" s="1"/>
      <c r="B376" s="1"/>
      <c r="L376" s="1"/>
      <c r="M376" s="1"/>
    </row>
    <row r="377" spans="1:13" ht="15.75" customHeight="1" x14ac:dyDescent="0.15">
      <c r="A377" s="1"/>
      <c r="B377" s="1"/>
      <c r="L377" s="1"/>
      <c r="M377" s="1"/>
    </row>
    <row r="378" spans="1:13" ht="15.75" customHeight="1" x14ac:dyDescent="0.15">
      <c r="A378" s="1"/>
      <c r="B378" s="1"/>
      <c r="L378" s="1"/>
      <c r="M378" s="1"/>
    </row>
    <row r="379" spans="1:13" ht="15.75" customHeight="1" x14ac:dyDescent="0.15">
      <c r="A379" s="1"/>
      <c r="B379" s="1"/>
      <c r="L379" s="1"/>
      <c r="M379" s="1"/>
    </row>
    <row r="380" spans="1:13" ht="15.75" customHeight="1" x14ac:dyDescent="0.15">
      <c r="A380" s="1"/>
      <c r="B380" s="1"/>
      <c r="L380" s="1"/>
      <c r="M380" s="1"/>
    </row>
    <row r="381" spans="1:13" ht="15.75" customHeight="1" x14ac:dyDescent="0.15">
      <c r="A381" s="1"/>
      <c r="B381" s="1"/>
      <c r="L381" s="1"/>
      <c r="M381" s="1"/>
    </row>
    <row r="382" spans="1:13" ht="15.75" customHeight="1" x14ac:dyDescent="0.15">
      <c r="A382" s="1"/>
      <c r="B382" s="1"/>
      <c r="L382" s="1"/>
      <c r="M382" s="1"/>
    </row>
    <row r="383" spans="1:13" ht="15.75" customHeight="1" x14ac:dyDescent="0.15">
      <c r="A383" s="1"/>
      <c r="B383" s="1"/>
      <c r="L383" s="1"/>
      <c r="M383" s="1"/>
    </row>
    <row r="384" spans="1:13" ht="15.75" customHeight="1" x14ac:dyDescent="0.15">
      <c r="A384" s="1"/>
      <c r="B384" s="1"/>
      <c r="L384" s="1"/>
      <c r="M384" s="1"/>
    </row>
    <row r="385" spans="1:13" ht="15.75" customHeight="1" x14ac:dyDescent="0.15">
      <c r="A385" s="1"/>
      <c r="B385" s="1"/>
      <c r="L385" s="1"/>
      <c r="M385" s="1"/>
    </row>
    <row r="386" spans="1:13" ht="15.75" customHeight="1" x14ac:dyDescent="0.15">
      <c r="A386" s="1"/>
      <c r="B386" s="1"/>
      <c r="L386" s="1"/>
      <c r="M386" s="1"/>
    </row>
    <row r="387" spans="1:13" ht="15.75" customHeight="1" x14ac:dyDescent="0.15">
      <c r="A387" s="1"/>
      <c r="B387" s="1"/>
      <c r="L387" s="1"/>
      <c r="M387" s="1"/>
    </row>
    <row r="388" spans="1:13" ht="15.75" customHeight="1" x14ac:dyDescent="0.15">
      <c r="A388" s="1"/>
      <c r="B388" s="1"/>
      <c r="L388" s="1"/>
      <c r="M388" s="1"/>
    </row>
    <row r="389" spans="1:13" ht="15.75" customHeight="1" x14ac:dyDescent="0.15">
      <c r="A389" s="1"/>
      <c r="B389" s="1"/>
      <c r="L389" s="1"/>
      <c r="M389" s="1"/>
    </row>
    <row r="390" spans="1:13" ht="15.75" customHeight="1" x14ac:dyDescent="0.15">
      <c r="A390" s="1"/>
      <c r="B390" s="1"/>
      <c r="L390" s="1"/>
      <c r="M390" s="1"/>
    </row>
    <row r="391" spans="1:13" ht="15.75" customHeight="1" x14ac:dyDescent="0.15">
      <c r="A391" s="1"/>
      <c r="B391" s="1"/>
      <c r="L391" s="1"/>
      <c r="M391" s="1"/>
    </row>
    <row r="392" spans="1:13" ht="15.75" customHeight="1" x14ac:dyDescent="0.15">
      <c r="A392" s="1"/>
      <c r="B392" s="1"/>
      <c r="L392" s="1"/>
      <c r="M392" s="1"/>
    </row>
    <row r="393" spans="1:13" ht="15.75" customHeight="1" x14ac:dyDescent="0.15">
      <c r="A393" s="1"/>
      <c r="B393" s="1"/>
      <c r="L393" s="1"/>
      <c r="M393" s="1"/>
    </row>
    <row r="394" spans="1:13" ht="15.75" customHeight="1" x14ac:dyDescent="0.15">
      <c r="A394" s="1"/>
      <c r="B394" s="1"/>
      <c r="L394" s="1"/>
      <c r="M394" s="1"/>
    </row>
    <row r="395" spans="1:13" ht="15.75" customHeight="1" x14ac:dyDescent="0.15">
      <c r="A395" s="1"/>
      <c r="B395" s="1"/>
      <c r="L395" s="1"/>
      <c r="M395" s="1"/>
    </row>
    <row r="396" spans="1:13" ht="15.75" customHeight="1" x14ac:dyDescent="0.15">
      <c r="A396" s="1"/>
      <c r="B396" s="1"/>
      <c r="L396" s="1"/>
      <c r="M396" s="1"/>
    </row>
    <row r="397" spans="1:13" ht="15.75" customHeight="1" x14ac:dyDescent="0.15">
      <c r="A397" s="1"/>
      <c r="B397" s="1"/>
      <c r="L397" s="1"/>
      <c r="M397" s="1"/>
    </row>
    <row r="398" spans="1:13" ht="15.75" customHeight="1" x14ac:dyDescent="0.15">
      <c r="A398" s="1"/>
      <c r="B398" s="1"/>
      <c r="L398" s="1"/>
      <c r="M398" s="1"/>
    </row>
    <row r="399" spans="1:13" ht="15.75" customHeight="1" x14ac:dyDescent="0.15">
      <c r="A399" s="1"/>
      <c r="B399" s="1"/>
      <c r="L399" s="1"/>
      <c r="M399" s="1"/>
    </row>
    <row r="400" spans="1:13" ht="15.75" customHeight="1" x14ac:dyDescent="0.15">
      <c r="A400" s="1"/>
      <c r="B400" s="1"/>
      <c r="L400" s="1"/>
      <c r="M400" s="1"/>
    </row>
    <row r="401" spans="1:13" ht="15.75" customHeight="1" x14ac:dyDescent="0.15">
      <c r="A401" s="1"/>
      <c r="B401" s="1"/>
      <c r="L401" s="1"/>
      <c r="M401" s="1"/>
    </row>
    <row r="402" spans="1:13" ht="15.75" customHeight="1" x14ac:dyDescent="0.15">
      <c r="A402" s="1"/>
      <c r="B402" s="1"/>
      <c r="L402" s="1"/>
      <c r="M402" s="1"/>
    </row>
    <row r="403" spans="1:13" ht="15.75" customHeight="1" x14ac:dyDescent="0.15">
      <c r="A403" s="1"/>
      <c r="B403" s="1"/>
      <c r="L403" s="1"/>
      <c r="M403" s="1"/>
    </row>
    <row r="404" spans="1:13" ht="15.75" customHeight="1" x14ac:dyDescent="0.15">
      <c r="A404" s="1"/>
      <c r="B404" s="1"/>
      <c r="L404" s="1"/>
      <c r="M404" s="1"/>
    </row>
    <row r="405" spans="1:13" ht="15.75" customHeight="1" x14ac:dyDescent="0.15">
      <c r="A405" s="1"/>
      <c r="B405" s="1"/>
      <c r="L405" s="1"/>
      <c r="M405" s="1"/>
    </row>
    <row r="406" spans="1:13" ht="15.75" customHeight="1" x14ac:dyDescent="0.15">
      <c r="A406" s="1"/>
      <c r="B406" s="1"/>
      <c r="L406" s="1"/>
      <c r="M406" s="1"/>
    </row>
    <row r="407" spans="1:13" ht="15.75" customHeight="1" x14ac:dyDescent="0.15">
      <c r="A407" s="1"/>
      <c r="B407" s="1"/>
      <c r="L407" s="1"/>
      <c r="M407" s="1"/>
    </row>
    <row r="408" spans="1:13" ht="15.75" customHeight="1" x14ac:dyDescent="0.15">
      <c r="A408" s="1"/>
      <c r="B408" s="1"/>
      <c r="L408" s="1"/>
      <c r="M408" s="1"/>
    </row>
    <row r="409" spans="1:13" ht="15.75" customHeight="1" x14ac:dyDescent="0.15">
      <c r="A409" s="1"/>
      <c r="B409" s="1"/>
      <c r="L409" s="1"/>
      <c r="M409" s="1"/>
    </row>
    <row r="410" spans="1:13" ht="15.75" customHeight="1" x14ac:dyDescent="0.15">
      <c r="A410" s="1"/>
      <c r="B410" s="1"/>
      <c r="L410" s="1"/>
      <c r="M410" s="1"/>
    </row>
    <row r="411" spans="1:13" ht="15.75" customHeight="1" x14ac:dyDescent="0.15">
      <c r="A411" s="1"/>
      <c r="B411" s="1"/>
      <c r="L411" s="1"/>
      <c r="M411" s="1"/>
    </row>
    <row r="412" spans="1:13" ht="15.75" customHeight="1" x14ac:dyDescent="0.15">
      <c r="A412" s="1"/>
      <c r="B412" s="1"/>
      <c r="L412" s="1"/>
      <c r="M412" s="1"/>
    </row>
    <row r="413" spans="1:13" ht="15.75" customHeight="1" x14ac:dyDescent="0.15">
      <c r="A413" s="1"/>
      <c r="B413" s="1"/>
      <c r="L413" s="1"/>
      <c r="M413" s="1"/>
    </row>
    <row r="414" spans="1:13" ht="15.75" customHeight="1" x14ac:dyDescent="0.15">
      <c r="A414" s="1"/>
      <c r="B414" s="1"/>
      <c r="L414" s="1"/>
      <c r="M414" s="1"/>
    </row>
    <row r="415" spans="1:13" ht="15.75" customHeight="1" x14ac:dyDescent="0.15">
      <c r="A415" s="1"/>
      <c r="B415" s="1"/>
      <c r="L415" s="1"/>
      <c r="M415" s="1"/>
    </row>
    <row r="416" spans="1:13" ht="15.75" customHeight="1" x14ac:dyDescent="0.15">
      <c r="A416" s="1"/>
      <c r="B416" s="1"/>
      <c r="L416" s="1"/>
      <c r="M416" s="1"/>
    </row>
    <row r="417" spans="1:13" ht="15.75" customHeight="1" x14ac:dyDescent="0.15">
      <c r="A417" s="1"/>
      <c r="B417" s="1"/>
      <c r="L417" s="1"/>
      <c r="M417" s="1"/>
    </row>
    <row r="418" spans="1:13" ht="15.75" customHeight="1" x14ac:dyDescent="0.15">
      <c r="A418" s="1"/>
      <c r="B418" s="1"/>
      <c r="L418" s="1"/>
      <c r="M418" s="1"/>
    </row>
    <row r="419" spans="1:13" ht="15.75" customHeight="1" x14ac:dyDescent="0.15">
      <c r="A419" s="1"/>
      <c r="B419" s="1"/>
      <c r="L419" s="1"/>
      <c r="M419" s="1"/>
    </row>
    <row r="420" spans="1:13" ht="15.75" customHeight="1" x14ac:dyDescent="0.15">
      <c r="A420" s="1"/>
      <c r="B420" s="1"/>
      <c r="L420" s="1"/>
      <c r="M420" s="1"/>
    </row>
    <row r="421" spans="1:13" ht="15.75" customHeight="1" x14ac:dyDescent="0.15">
      <c r="A421" s="1"/>
      <c r="B421" s="1"/>
      <c r="L421" s="1"/>
      <c r="M421" s="1"/>
    </row>
    <row r="422" spans="1:13" ht="15.75" customHeight="1" x14ac:dyDescent="0.15">
      <c r="A422" s="1"/>
      <c r="B422" s="1"/>
      <c r="L422" s="1"/>
      <c r="M422" s="1"/>
    </row>
    <row r="423" spans="1:13" ht="15.75" customHeight="1" x14ac:dyDescent="0.15">
      <c r="A423" s="1"/>
      <c r="B423" s="1"/>
      <c r="L423" s="1"/>
      <c r="M423" s="1"/>
    </row>
    <row r="424" spans="1:13" ht="15.75" customHeight="1" x14ac:dyDescent="0.15">
      <c r="A424" s="1"/>
      <c r="B424" s="1"/>
      <c r="L424" s="1"/>
      <c r="M424" s="1"/>
    </row>
    <row r="425" spans="1:13" ht="15.75" customHeight="1" x14ac:dyDescent="0.15">
      <c r="A425" s="1"/>
      <c r="B425" s="1"/>
      <c r="L425" s="1"/>
      <c r="M425" s="1"/>
    </row>
    <row r="426" spans="1:13" ht="15.75" customHeight="1" x14ac:dyDescent="0.15">
      <c r="A426" s="1"/>
      <c r="B426" s="1"/>
      <c r="L426" s="1"/>
      <c r="M426" s="1"/>
    </row>
    <row r="427" spans="1:13" ht="15.75" customHeight="1" x14ac:dyDescent="0.15">
      <c r="A427" s="1"/>
      <c r="B427" s="1"/>
      <c r="L427" s="1"/>
      <c r="M427" s="1"/>
    </row>
    <row r="428" spans="1:13" ht="15.75" customHeight="1" x14ac:dyDescent="0.15">
      <c r="A428" s="1"/>
      <c r="B428" s="1"/>
      <c r="L428" s="1"/>
      <c r="M428" s="1"/>
    </row>
    <row r="429" spans="1:13" ht="15.75" customHeight="1" x14ac:dyDescent="0.15">
      <c r="A429" s="1"/>
      <c r="B429" s="1"/>
      <c r="L429" s="1"/>
      <c r="M429" s="1"/>
    </row>
    <row r="430" spans="1:13" ht="15.75" customHeight="1" x14ac:dyDescent="0.15">
      <c r="A430" s="1"/>
      <c r="B430" s="1"/>
      <c r="L430" s="1"/>
      <c r="M430" s="1"/>
    </row>
    <row r="431" spans="1:13" ht="15.75" customHeight="1" x14ac:dyDescent="0.15">
      <c r="A431" s="1"/>
      <c r="B431" s="1"/>
      <c r="L431" s="1"/>
      <c r="M431" s="1"/>
    </row>
    <row r="432" spans="1:13" ht="15.75" customHeight="1" x14ac:dyDescent="0.15">
      <c r="A432" s="1"/>
      <c r="B432" s="1"/>
      <c r="L432" s="1"/>
      <c r="M432" s="1"/>
    </row>
    <row r="433" spans="1:13" ht="15.75" customHeight="1" x14ac:dyDescent="0.15">
      <c r="A433" s="1"/>
      <c r="B433" s="1"/>
      <c r="L433" s="1"/>
      <c r="M433" s="1"/>
    </row>
    <row r="434" spans="1:13" ht="15.75" customHeight="1" x14ac:dyDescent="0.15">
      <c r="A434" s="1"/>
      <c r="B434" s="1"/>
      <c r="L434" s="1"/>
      <c r="M434" s="1"/>
    </row>
    <row r="435" spans="1:13" ht="15.75" customHeight="1" x14ac:dyDescent="0.15">
      <c r="A435" s="1"/>
      <c r="B435" s="1"/>
      <c r="L435" s="1"/>
      <c r="M435" s="1"/>
    </row>
    <row r="436" spans="1:13" ht="15.75" customHeight="1" x14ac:dyDescent="0.15">
      <c r="A436" s="1"/>
      <c r="B436" s="1"/>
      <c r="L436" s="1"/>
      <c r="M436" s="1"/>
    </row>
    <row r="437" spans="1:13" ht="15.75" customHeight="1" x14ac:dyDescent="0.15">
      <c r="A437" s="1"/>
      <c r="B437" s="1"/>
      <c r="L437" s="1"/>
      <c r="M437" s="1"/>
    </row>
    <row r="438" spans="1:13" ht="15.75" customHeight="1" x14ac:dyDescent="0.15">
      <c r="A438" s="1"/>
      <c r="B438" s="1"/>
      <c r="L438" s="1"/>
      <c r="M438" s="1"/>
    </row>
    <row r="439" spans="1:13" ht="15.75" customHeight="1" x14ac:dyDescent="0.15">
      <c r="A439" s="1"/>
      <c r="B439" s="1"/>
      <c r="L439" s="1"/>
      <c r="M439" s="1"/>
    </row>
    <row r="440" spans="1:13" ht="15.75" customHeight="1" x14ac:dyDescent="0.15">
      <c r="A440" s="1"/>
      <c r="B440" s="1"/>
      <c r="L440" s="1"/>
      <c r="M440" s="1"/>
    </row>
    <row r="441" spans="1:13" ht="15.75" customHeight="1" x14ac:dyDescent="0.15">
      <c r="A441" s="1"/>
      <c r="B441" s="1"/>
      <c r="L441" s="1"/>
      <c r="M441" s="1"/>
    </row>
    <row r="442" spans="1:13" ht="15.75" customHeight="1" x14ac:dyDescent="0.15">
      <c r="A442" s="1"/>
      <c r="B442" s="1"/>
      <c r="L442" s="1"/>
      <c r="M442" s="1"/>
    </row>
    <row r="443" spans="1:13" ht="15.75" customHeight="1" x14ac:dyDescent="0.15">
      <c r="A443" s="1"/>
      <c r="B443" s="1"/>
      <c r="L443" s="1"/>
      <c r="M443" s="1"/>
    </row>
    <row r="444" spans="1:13" ht="15.75" customHeight="1" x14ac:dyDescent="0.15">
      <c r="A444" s="1"/>
      <c r="B444" s="1"/>
      <c r="L444" s="1"/>
      <c r="M444" s="1"/>
    </row>
    <row r="445" spans="1:13" ht="15.75" customHeight="1" x14ac:dyDescent="0.15">
      <c r="A445" s="1"/>
      <c r="B445" s="1"/>
      <c r="L445" s="1"/>
      <c r="M445" s="1"/>
    </row>
    <row r="446" spans="1:13" ht="15.75" customHeight="1" x14ac:dyDescent="0.15">
      <c r="A446" s="1"/>
      <c r="B446" s="1"/>
      <c r="L446" s="1"/>
      <c r="M446" s="1"/>
    </row>
    <row r="447" spans="1:13" ht="15.75" customHeight="1" x14ac:dyDescent="0.15">
      <c r="A447" s="1"/>
      <c r="B447" s="1"/>
      <c r="L447" s="1"/>
      <c r="M447" s="1"/>
    </row>
    <row r="448" spans="1:13" ht="15.75" customHeight="1" x14ac:dyDescent="0.15">
      <c r="A448" s="1"/>
      <c r="B448" s="1"/>
      <c r="L448" s="1"/>
      <c r="M448" s="1"/>
    </row>
    <row r="449" spans="1:13" ht="15.75" customHeight="1" x14ac:dyDescent="0.15">
      <c r="A449" s="1"/>
      <c r="B449" s="1"/>
      <c r="L449" s="1"/>
      <c r="M449" s="1"/>
    </row>
    <row r="450" spans="1:13" ht="15.75" customHeight="1" x14ac:dyDescent="0.15">
      <c r="A450" s="1"/>
      <c r="B450" s="1"/>
      <c r="L450" s="1"/>
      <c r="M450" s="1"/>
    </row>
    <row r="451" spans="1:13" ht="15.75" customHeight="1" x14ac:dyDescent="0.15">
      <c r="A451" s="1"/>
      <c r="B451" s="1"/>
      <c r="L451" s="1"/>
      <c r="M451" s="1"/>
    </row>
    <row r="452" spans="1:13" ht="15.75" customHeight="1" x14ac:dyDescent="0.15">
      <c r="A452" s="1"/>
      <c r="B452" s="1"/>
      <c r="L452" s="1"/>
      <c r="M452" s="1"/>
    </row>
    <row r="453" spans="1:13" ht="15.75" customHeight="1" x14ac:dyDescent="0.15">
      <c r="A453" s="1"/>
      <c r="B453" s="1"/>
      <c r="L453" s="1"/>
      <c r="M453" s="1"/>
    </row>
    <row r="454" spans="1:13" ht="15.75" customHeight="1" x14ac:dyDescent="0.15">
      <c r="A454" s="1"/>
      <c r="B454" s="1"/>
      <c r="L454" s="1"/>
      <c r="M454" s="1"/>
    </row>
    <row r="455" spans="1:13" ht="15.75" customHeight="1" x14ac:dyDescent="0.15">
      <c r="A455" s="1"/>
      <c r="B455" s="1"/>
      <c r="L455" s="1"/>
      <c r="M455" s="1"/>
    </row>
    <row r="456" spans="1:13" ht="15.75" customHeight="1" x14ac:dyDescent="0.15">
      <c r="A456" s="1"/>
      <c r="B456" s="1"/>
      <c r="L456" s="1"/>
      <c r="M456" s="1"/>
    </row>
    <row r="457" spans="1:13" ht="15.75" customHeight="1" x14ac:dyDescent="0.15">
      <c r="A457" s="1"/>
      <c r="B457" s="1"/>
      <c r="L457" s="1"/>
      <c r="M457" s="1"/>
    </row>
    <row r="458" spans="1:13" ht="15.75" customHeight="1" x14ac:dyDescent="0.15">
      <c r="A458" s="1"/>
      <c r="B458" s="1"/>
      <c r="L458" s="1"/>
      <c r="M458" s="1"/>
    </row>
    <row r="459" spans="1:13" ht="15.75" customHeight="1" x14ac:dyDescent="0.15">
      <c r="A459" s="1"/>
      <c r="B459" s="1"/>
      <c r="L459" s="1"/>
      <c r="M459" s="1"/>
    </row>
    <row r="460" spans="1:13" ht="15.75" customHeight="1" x14ac:dyDescent="0.15">
      <c r="A460" s="1"/>
      <c r="B460" s="1"/>
      <c r="L460" s="1"/>
      <c r="M460" s="1"/>
    </row>
    <row r="461" spans="1:13" ht="15.75" customHeight="1" x14ac:dyDescent="0.15">
      <c r="A461" s="1"/>
      <c r="B461" s="1"/>
      <c r="L461" s="1"/>
      <c r="M461" s="1"/>
    </row>
    <row r="462" spans="1:13" ht="15.75" customHeight="1" x14ac:dyDescent="0.15">
      <c r="A462" s="1"/>
      <c r="B462" s="1"/>
      <c r="L462" s="1"/>
      <c r="M462" s="1"/>
    </row>
    <row r="463" spans="1:13" ht="15.75" customHeight="1" x14ac:dyDescent="0.15">
      <c r="A463" s="1"/>
      <c r="B463" s="1"/>
      <c r="L463" s="1"/>
      <c r="M463" s="1"/>
    </row>
    <row r="464" spans="1:13" ht="15.75" customHeight="1" x14ac:dyDescent="0.15">
      <c r="A464" s="1"/>
      <c r="B464" s="1"/>
      <c r="L464" s="1"/>
      <c r="M464" s="1"/>
    </row>
    <row r="465" spans="1:13" ht="15.75" customHeight="1" x14ac:dyDescent="0.15">
      <c r="A465" s="1"/>
      <c r="B465" s="1"/>
      <c r="L465" s="1"/>
      <c r="M465" s="1"/>
    </row>
    <row r="466" spans="1:13" ht="15.75" customHeight="1" x14ac:dyDescent="0.15">
      <c r="A466" s="1"/>
      <c r="B466" s="1"/>
      <c r="L466" s="1"/>
      <c r="M466" s="1"/>
    </row>
    <row r="467" spans="1:13" ht="15.75" customHeight="1" x14ac:dyDescent="0.15">
      <c r="A467" s="1"/>
      <c r="B467" s="1"/>
      <c r="L467" s="1"/>
      <c r="M467" s="1"/>
    </row>
    <row r="468" spans="1:13" ht="15.75" customHeight="1" x14ac:dyDescent="0.15">
      <c r="A468" s="1"/>
      <c r="B468" s="1"/>
      <c r="L468" s="1"/>
      <c r="M468" s="1"/>
    </row>
    <row r="469" spans="1:13" ht="15.75" customHeight="1" x14ac:dyDescent="0.15">
      <c r="A469" s="1"/>
      <c r="B469" s="1"/>
      <c r="L469" s="1"/>
      <c r="M469" s="1"/>
    </row>
    <row r="470" spans="1:13" ht="15.75" customHeight="1" x14ac:dyDescent="0.15">
      <c r="A470" s="1"/>
      <c r="B470" s="1"/>
      <c r="L470" s="1"/>
      <c r="M470" s="1"/>
    </row>
    <row r="471" spans="1:13" ht="15.75" customHeight="1" x14ac:dyDescent="0.15">
      <c r="A471" s="1"/>
      <c r="B471" s="1"/>
      <c r="L471" s="1"/>
      <c r="M471" s="1"/>
    </row>
    <row r="472" spans="1:13" ht="15.75" customHeight="1" x14ac:dyDescent="0.15">
      <c r="A472" s="1"/>
      <c r="B472" s="1"/>
      <c r="L472" s="1"/>
      <c r="M472" s="1"/>
    </row>
    <row r="473" spans="1:13" ht="15.75" customHeight="1" x14ac:dyDescent="0.15">
      <c r="A473" s="1"/>
      <c r="B473" s="1"/>
      <c r="L473" s="1"/>
      <c r="M473" s="1"/>
    </row>
    <row r="474" spans="1:13" ht="15.75" customHeight="1" x14ac:dyDescent="0.15">
      <c r="A474" s="1"/>
      <c r="B474" s="1"/>
      <c r="L474" s="1"/>
      <c r="M474" s="1"/>
    </row>
    <row r="475" spans="1:13" ht="15.75" customHeight="1" x14ac:dyDescent="0.15">
      <c r="A475" s="1"/>
      <c r="B475" s="1"/>
      <c r="L475" s="1"/>
      <c r="M475" s="1"/>
    </row>
    <row r="476" spans="1:13" ht="15.75" customHeight="1" x14ac:dyDescent="0.15">
      <c r="A476" s="1"/>
      <c r="B476" s="1"/>
      <c r="L476" s="1"/>
      <c r="M476" s="1"/>
    </row>
    <row r="477" spans="1:13" ht="15.75" customHeight="1" x14ac:dyDescent="0.15">
      <c r="A477" s="1"/>
      <c r="B477" s="1"/>
      <c r="L477" s="1"/>
      <c r="M477" s="1"/>
    </row>
    <row r="478" spans="1:13" ht="15.75" customHeight="1" x14ac:dyDescent="0.15">
      <c r="A478" s="1"/>
      <c r="B478" s="1"/>
      <c r="L478" s="1"/>
      <c r="M478" s="1"/>
    </row>
    <row r="479" spans="1:13" ht="15.75" customHeight="1" x14ac:dyDescent="0.15">
      <c r="A479" s="1"/>
      <c r="B479" s="1"/>
      <c r="L479" s="1"/>
      <c r="M479" s="1"/>
    </row>
    <row r="480" spans="1:13" ht="15.75" customHeight="1" x14ac:dyDescent="0.15">
      <c r="A480" s="1"/>
      <c r="B480" s="1"/>
      <c r="L480" s="1"/>
      <c r="M480" s="1"/>
    </row>
    <row r="481" spans="1:13" ht="15.75" customHeight="1" x14ac:dyDescent="0.15">
      <c r="A481" s="1"/>
      <c r="B481" s="1"/>
      <c r="L481" s="1"/>
      <c r="M481" s="1"/>
    </row>
    <row r="482" spans="1:13" ht="15.75" customHeight="1" x14ac:dyDescent="0.15">
      <c r="A482" s="1"/>
      <c r="B482" s="1"/>
      <c r="L482" s="1"/>
      <c r="M482" s="1"/>
    </row>
    <row r="483" spans="1:13" ht="15.75" customHeight="1" x14ac:dyDescent="0.15">
      <c r="A483" s="1"/>
      <c r="B483" s="1"/>
      <c r="L483" s="1"/>
      <c r="M483" s="1"/>
    </row>
    <row r="484" spans="1:13" ht="15.75" customHeight="1" x14ac:dyDescent="0.15">
      <c r="A484" s="1"/>
      <c r="B484" s="1"/>
      <c r="L484" s="1"/>
      <c r="M484" s="1"/>
    </row>
    <row r="485" spans="1:13" ht="15.75" customHeight="1" x14ac:dyDescent="0.15">
      <c r="A485" s="1"/>
      <c r="B485" s="1"/>
      <c r="L485" s="1"/>
      <c r="M485" s="1"/>
    </row>
    <row r="486" spans="1:13" ht="15.75" customHeight="1" x14ac:dyDescent="0.15">
      <c r="A486" s="1"/>
      <c r="B486" s="1"/>
      <c r="L486" s="1"/>
      <c r="M486" s="1"/>
    </row>
    <row r="487" spans="1:13" ht="15.75" customHeight="1" x14ac:dyDescent="0.15">
      <c r="A487" s="1"/>
      <c r="B487" s="1"/>
      <c r="L487" s="1"/>
      <c r="M487" s="1"/>
    </row>
    <row r="488" spans="1:13" ht="15.75" customHeight="1" x14ac:dyDescent="0.15">
      <c r="A488" s="1"/>
      <c r="B488" s="1"/>
      <c r="L488" s="1"/>
      <c r="M488" s="1"/>
    </row>
    <row r="489" spans="1:13" ht="15.75" customHeight="1" x14ac:dyDescent="0.15">
      <c r="A489" s="1"/>
      <c r="B489" s="1"/>
      <c r="L489" s="1"/>
      <c r="M489" s="1"/>
    </row>
    <row r="490" spans="1:13" ht="15.75" customHeight="1" x14ac:dyDescent="0.15">
      <c r="A490" s="1"/>
      <c r="B490" s="1"/>
      <c r="L490" s="1"/>
      <c r="M490" s="1"/>
    </row>
    <row r="491" spans="1:13" ht="15.75" customHeight="1" x14ac:dyDescent="0.15">
      <c r="A491" s="1"/>
      <c r="B491" s="1"/>
      <c r="L491" s="1"/>
      <c r="M491" s="1"/>
    </row>
    <row r="492" spans="1:13" ht="15.75" customHeight="1" x14ac:dyDescent="0.15">
      <c r="A492" s="1"/>
      <c r="B492" s="1"/>
      <c r="L492" s="1"/>
      <c r="M492" s="1"/>
    </row>
    <row r="493" spans="1:13" ht="15.75" customHeight="1" x14ac:dyDescent="0.15">
      <c r="A493" s="1"/>
      <c r="B493" s="1"/>
      <c r="L493" s="1"/>
      <c r="M493" s="1"/>
    </row>
    <row r="494" spans="1:13" ht="15.75" customHeight="1" x14ac:dyDescent="0.15">
      <c r="A494" s="1"/>
      <c r="B494" s="1"/>
      <c r="L494" s="1"/>
      <c r="M494" s="1"/>
    </row>
    <row r="495" spans="1:13" ht="15.75" customHeight="1" x14ac:dyDescent="0.15">
      <c r="A495" s="1"/>
      <c r="B495" s="1"/>
      <c r="L495" s="1"/>
      <c r="M495" s="1"/>
    </row>
    <row r="496" spans="1:13" ht="15.75" customHeight="1" x14ac:dyDescent="0.15">
      <c r="A496" s="1"/>
      <c r="B496" s="1"/>
      <c r="L496" s="1"/>
      <c r="M496" s="1"/>
    </row>
    <row r="497" spans="1:13" ht="15.75" customHeight="1" x14ac:dyDescent="0.15">
      <c r="A497" s="1"/>
      <c r="B497" s="1"/>
      <c r="L497" s="1"/>
      <c r="M497" s="1"/>
    </row>
    <row r="498" spans="1:13" ht="15.75" customHeight="1" x14ac:dyDescent="0.15">
      <c r="A498" s="1"/>
      <c r="B498" s="1"/>
      <c r="L498" s="1"/>
      <c r="M498" s="1"/>
    </row>
    <row r="499" spans="1:13" ht="15.75" customHeight="1" x14ac:dyDescent="0.15">
      <c r="A499" s="1"/>
      <c r="B499" s="1"/>
      <c r="L499" s="1"/>
      <c r="M499" s="1"/>
    </row>
    <row r="500" spans="1:13" ht="15.75" customHeight="1" x14ac:dyDescent="0.15">
      <c r="A500" s="1"/>
      <c r="B500" s="1"/>
      <c r="L500" s="1"/>
      <c r="M500" s="1"/>
    </row>
    <row r="501" spans="1:13" ht="15.75" customHeight="1" x14ac:dyDescent="0.15">
      <c r="A501" s="1"/>
      <c r="B501" s="1"/>
      <c r="L501" s="1"/>
      <c r="M501" s="1"/>
    </row>
    <row r="502" spans="1:13" ht="15.75" customHeight="1" x14ac:dyDescent="0.15">
      <c r="A502" s="1"/>
      <c r="B502" s="1"/>
      <c r="L502" s="1"/>
      <c r="M502" s="1"/>
    </row>
    <row r="503" spans="1:13" ht="15.75" customHeight="1" x14ac:dyDescent="0.15">
      <c r="A503" s="1"/>
      <c r="B503" s="1"/>
      <c r="L503" s="1"/>
      <c r="M503" s="1"/>
    </row>
    <row r="504" spans="1:13" ht="15.75" customHeight="1" x14ac:dyDescent="0.15">
      <c r="A504" s="1"/>
      <c r="B504" s="1"/>
      <c r="L504" s="1"/>
      <c r="M504" s="1"/>
    </row>
    <row r="505" spans="1:13" ht="15.75" customHeight="1" x14ac:dyDescent="0.15">
      <c r="A505" s="1"/>
      <c r="B505" s="1"/>
      <c r="L505" s="1"/>
      <c r="M505" s="1"/>
    </row>
    <row r="506" spans="1:13" ht="15.75" customHeight="1" x14ac:dyDescent="0.15">
      <c r="A506" s="1"/>
      <c r="B506" s="1"/>
      <c r="L506" s="1"/>
      <c r="M506" s="1"/>
    </row>
    <row r="507" spans="1:13" ht="15.75" customHeight="1" x14ac:dyDescent="0.15">
      <c r="A507" s="1"/>
      <c r="B507" s="1"/>
      <c r="L507" s="1"/>
      <c r="M507" s="1"/>
    </row>
    <row r="508" spans="1:13" ht="15.75" customHeight="1" x14ac:dyDescent="0.15">
      <c r="A508" s="1"/>
      <c r="B508" s="1"/>
      <c r="L508" s="1"/>
      <c r="M508" s="1"/>
    </row>
    <row r="509" spans="1:13" ht="15.75" customHeight="1" x14ac:dyDescent="0.15">
      <c r="A509" s="1"/>
      <c r="B509" s="1"/>
      <c r="L509" s="1"/>
      <c r="M509" s="1"/>
    </row>
    <row r="510" spans="1:13" ht="15.75" customHeight="1" x14ac:dyDescent="0.15">
      <c r="A510" s="1"/>
      <c r="B510" s="1"/>
      <c r="L510" s="1"/>
      <c r="M510" s="1"/>
    </row>
    <row r="511" spans="1:13" ht="15.75" customHeight="1" x14ac:dyDescent="0.15">
      <c r="A511" s="1"/>
      <c r="B511" s="1"/>
      <c r="L511" s="1"/>
      <c r="M511" s="1"/>
    </row>
    <row r="512" spans="1:13" ht="15.75" customHeight="1" x14ac:dyDescent="0.15">
      <c r="A512" s="1"/>
      <c r="B512" s="1"/>
      <c r="L512" s="1"/>
      <c r="M512" s="1"/>
    </row>
    <row r="513" spans="1:13" ht="15.75" customHeight="1" x14ac:dyDescent="0.15">
      <c r="A513" s="1"/>
      <c r="B513" s="1"/>
      <c r="L513" s="1"/>
      <c r="M513" s="1"/>
    </row>
    <row r="514" spans="1:13" ht="15.75" customHeight="1" x14ac:dyDescent="0.15">
      <c r="A514" s="1"/>
      <c r="B514" s="1"/>
      <c r="L514" s="1"/>
      <c r="M514" s="1"/>
    </row>
    <row r="515" spans="1:13" ht="15.75" customHeight="1" x14ac:dyDescent="0.15">
      <c r="A515" s="1"/>
      <c r="B515" s="1"/>
      <c r="L515" s="1"/>
      <c r="M515" s="1"/>
    </row>
    <row r="516" spans="1:13" ht="15.75" customHeight="1" x14ac:dyDescent="0.15">
      <c r="A516" s="1"/>
      <c r="B516" s="1"/>
      <c r="L516" s="1"/>
      <c r="M516" s="1"/>
    </row>
    <row r="517" spans="1:13" ht="15.75" customHeight="1" x14ac:dyDescent="0.15">
      <c r="A517" s="1"/>
      <c r="B517" s="1"/>
      <c r="L517" s="1"/>
      <c r="M517" s="1"/>
    </row>
    <row r="518" spans="1:13" ht="15.75" customHeight="1" x14ac:dyDescent="0.15">
      <c r="A518" s="1"/>
      <c r="B518" s="1"/>
      <c r="L518" s="1"/>
      <c r="M518" s="1"/>
    </row>
    <row r="519" spans="1:13" ht="15.75" customHeight="1" x14ac:dyDescent="0.15">
      <c r="A519" s="1"/>
      <c r="B519" s="1"/>
      <c r="L519" s="1"/>
      <c r="M519" s="1"/>
    </row>
    <row r="520" spans="1:13" ht="15.75" customHeight="1" x14ac:dyDescent="0.15">
      <c r="A520" s="1"/>
      <c r="B520" s="1"/>
      <c r="L520" s="1"/>
      <c r="M520" s="1"/>
    </row>
    <row r="521" spans="1:13" ht="15.75" customHeight="1" x14ac:dyDescent="0.15">
      <c r="A521" s="1"/>
      <c r="B521" s="1"/>
      <c r="L521" s="1"/>
      <c r="M521" s="1"/>
    </row>
    <row r="522" spans="1:13" ht="15.75" customHeight="1" x14ac:dyDescent="0.15">
      <c r="A522" s="1"/>
      <c r="B522" s="1"/>
      <c r="L522" s="1"/>
      <c r="M522" s="1"/>
    </row>
    <row r="523" spans="1:13" ht="15.75" customHeight="1" x14ac:dyDescent="0.15">
      <c r="A523" s="1"/>
      <c r="B523" s="1"/>
      <c r="L523" s="1"/>
      <c r="M523" s="1"/>
    </row>
    <row r="524" spans="1:13" ht="15.75" customHeight="1" x14ac:dyDescent="0.15">
      <c r="A524" s="1"/>
      <c r="B524" s="1"/>
      <c r="L524" s="1"/>
      <c r="M524" s="1"/>
    </row>
    <row r="525" spans="1:13" ht="15.75" customHeight="1" x14ac:dyDescent="0.15">
      <c r="A525" s="1"/>
      <c r="B525" s="1"/>
      <c r="L525" s="1"/>
      <c r="M525" s="1"/>
    </row>
    <row r="526" spans="1:13" ht="15.75" customHeight="1" x14ac:dyDescent="0.15">
      <c r="A526" s="1"/>
      <c r="B526" s="1"/>
      <c r="L526" s="1"/>
      <c r="M526" s="1"/>
    </row>
    <row r="527" spans="1:13" ht="15.75" customHeight="1" x14ac:dyDescent="0.15">
      <c r="A527" s="1"/>
      <c r="B527" s="1"/>
      <c r="L527" s="1"/>
      <c r="M527" s="1"/>
    </row>
    <row r="528" spans="1:13" ht="15.75" customHeight="1" x14ac:dyDescent="0.15">
      <c r="A528" s="1"/>
      <c r="B528" s="1"/>
      <c r="L528" s="1"/>
      <c r="M528" s="1"/>
    </row>
    <row r="529" spans="1:13" ht="15.75" customHeight="1" x14ac:dyDescent="0.15">
      <c r="A529" s="1"/>
      <c r="B529" s="1"/>
      <c r="L529" s="1"/>
      <c r="M529" s="1"/>
    </row>
    <row r="530" spans="1:13" ht="15.75" customHeight="1" x14ac:dyDescent="0.15">
      <c r="A530" s="1"/>
      <c r="B530" s="1"/>
      <c r="L530" s="1"/>
      <c r="M530" s="1"/>
    </row>
    <row r="531" spans="1:13" ht="15.75" customHeight="1" x14ac:dyDescent="0.15">
      <c r="A531" s="1"/>
      <c r="B531" s="1"/>
      <c r="L531" s="1"/>
      <c r="M531" s="1"/>
    </row>
    <row r="532" spans="1:13" ht="15.75" customHeight="1" x14ac:dyDescent="0.15">
      <c r="A532" s="1"/>
      <c r="B532" s="1"/>
      <c r="L532" s="1"/>
      <c r="M532" s="1"/>
    </row>
    <row r="533" spans="1:13" ht="15.75" customHeight="1" x14ac:dyDescent="0.15">
      <c r="A533" s="1"/>
      <c r="B533" s="1"/>
      <c r="L533" s="1"/>
      <c r="M533" s="1"/>
    </row>
    <row r="534" spans="1:13" ht="15.75" customHeight="1" x14ac:dyDescent="0.15">
      <c r="A534" s="1"/>
      <c r="B534" s="1"/>
      <c r="L534" s="1"/>
      <c r="M534" s="1"/>
    </row>
    <row r="535" spans="1:13" ht="15.75" customHeight="1" x14ac:dyDescent="0.15">
      <c r="A535" s="1"/>
      <c r="B535" s="1"/>
      <c r="L535" s="1"/>
      <c r="M535" s="1"/>
    </row>
    <row r="536" spans="1:13" ht="15.75" customHeight="1" x14ac:dyDescent="0.15">
      <c r="A536" s="1"/>
      <c r="B536" s="1"/>
      <c r="L536" s="1"/>
      <c r="M536" s="1"/>
    </row>
    <row r="537" spans="1:13" ht="15.75" customHeight="1" x14ac:dyDescent="0.15">
      <c r="A537" s="1"/>
      <c r="B537" s="1"/>
      <c r="L537" s="1"/>
      <c r="M537" s="1"/>
    </row>
    <row r="538" spans="1:13" ht="15.75" customHeight="1" x14ac:dyDescent="0.15">
      <c r="A538" s="1"/>
      <c r="B538" s="1"/>
      <c r="L538" s="1"/>
      <c r="M538" s="1"/>
    </row>
    <row r="539" spans="1:13" ht="15.75" customHeight="1" x14ac:dyDescent="0.15">
      <c r="A539" s="1"/>
      <c r="B539" s="1"/>
      <c r="L539" s="1"/>
      <c r="M539" s="1"/>
    </row>
    <row r="540" spans="1:13" ht="15.75" customHeight="1" x14ac:dyDescent="0.15">
      <c r="A540" s="1"/>
      <c r="B540" s="1"/>
      <c r="L540" s="1"/>
      <c r="M540" s="1"/>
    </row>
    <row r="541" spans="1:13" ht="15.75" customHeight="1" x14ac:dyDescent="0.15">
      <c r="A541" s="1"/>
      <c r="B541" s="1"/>
      <c r="L541" s="1"/>
      <c r="M541" s="1"/>
    </row>
    <row r="542" spans="1:13" ht="15.75" customHeight="1" x14ac:dyDescent="0.15">
      <c r="A542" s="1"/>
      <c r="B542" s="1"/>
      <c r="L542" s="1"/>
      <c r="M542" s="1"/>
    </row>
    <row r="543" spans="1:13" ht="15.75" customHeight="1" x14ac:dyDescent="0.15">
      <c r="A543" s="1"/>
      <c r="B543" s="1"/>
      <c r="L543" s="1"/>
      <c r="M543" s="1"/>
    </row>
    <row r="544" spans="1:13" ht="15.75" customHeight="1" x14ac:dyDescent="0.15">
      <c r="A544" s="1"/>
      <c r="B544" s="1"/>
      <c r="L544" s="1"/>
      <c r="M544" s="1"/>
    </row>
    <row r="545" spans="1:13" ht="15.75" customHeight="1" x14ac:dyDescent="0.15">
      <c r="A545" s="1"/>
      <c r="B545" s="1"/>
      <c r="L545" s="1"/>
      <c r="M545" s="1"/>
    </row>
    <row r="546" spans="1:13" ht="15.75" customHeight="1" x14ac:dyDescent="0.15">
      <c r="A546" s="1"/>
      <c r="B546" s="1"/>
      <c r="L546" s="1"/>
      <c r="M546" s="1"/>
    </row>
    <row r="547" spans="1:13" ht="15.75" customHeight="1" x14ac:dyDescent="0.15">
      <c r="A547" s="1"/>
      <c r="B547" s="1"/>
      <c r="L547" s="1"/>
      <c r="M547" s="1"/>
    </row>
    <row r="548" spans="1:13" ht="15.75" customHeight="1" x14ac:dyDescent="0.15">
      <c r="A548" s="1"/>
      <c r="B548" s="1"/>
      <c r="L548" s="1"/>
      <c r="M548" s="1"/>
    </row>
    <row r="549" spans="1:13" ht="15.75" customHeight="1" x14ac:dyDescent="0.15">
      <c r="A549" s="1"/>
      <c r="B549" s="1"/>
      <c r="L549" s="1"/>
      <c r="M549" s="1"/>
    </row>
    <row r="550" spans="1:13" ht="15.75" customHeight="1" x14ac:dyDescent="0.15">
      <c r="A550" s="1"/>
      <c r="B550" s="1"/>
      <c r="L550" s="1"/>
      <c r="M550" s="1"/>
    </row>
    <row r="551" spans="1:13" ht="15.75" customHeight="1" x14ac:dyDescent="0.15">
      <c r="A551" s="1"/>
      <c r="B551" s="1"/>
      <c r="L551" s="1"/>
      <c r="M551" s="1"/>
    </row>
    <row r="552" spans="1:13" ht="15.75" customHeight="1" x14ac:dyDescent="0.15">
      <c r="A552" s="1"/>
      <c r="B552" s="1"/>
      <c r="L552" s="1"/>
      <c r="M552" s="1"/>
    </row>
    <row r="553" spans="1:13" ht="15.75" customHeight="1" x14ac:dyDescent="0.15">
      <c r="A553" s="1"/>
      <c r="B553" s="1"/>
      <c r="L553" s="1"/>
      <c r="M553" s="1"/>
    </row>
    <row r="554" spans="1:13" ht="15.75" customHeight="1" x14ac:dyDescent="0.15">
      <c r="A554" s="1"/>
      <c r="B554" s="1"/>
      <c r="L554" s="1"/>
      <c r="M554" s="1"/>
    </row>
    <row r="555" spans="1:13" ht="15.75" customHeight="1" x14ac:dyDescent="0.15">
      <c r="A555" s="1"/>
      <c r="B555" s="1"/>
      <c r="L555" s="1"/>
      <c r="M555" s="1"/>
    </row>
    <row r="556" spans="1:13" ht="15.75" customHeight="1" x14ac:dyDescent="0.15">
      <c r="A556" s="1"/>
      <c r="B556" s="1"/>
      <c r="L556" s="1"/>
      <c r="M556" s="1"/>
    </row>
    <row r="557" spans="1:13" ht="15.75" customHeight="1" x14ac:dyDescent="0.15">
      <c r="A557" s="1"/>
      <c r="B557" s="1"/>
      <c r="L557" s="1"/>
      <c r="M557" s="1"/>
    </row>
    <row r="558" spans="1:13" ht="15.75" customHeight="1" x14ac:dyDescent="0.15">
      <c r="A558" s="1"/>
      <c r="B558" s="1"/>
      <c r="L558" s="1"/>
      <c r="M558" s="1"/>
    </row>
    <row r="559" spans="1:13" ht="15.75" customHeight="1" x14ac:dyDescent="0.15">
      <c r="A559" s="1"/>
      <c r="B559" s="1"/>
      <c r="L559" s="1"/>
      <c r="M559" s="1"/>
    </row>
    <row r="560" spans="1:13" ht="15.75" customHeight="1" x14ac:dyDescent="0.15">
      <c r="A560" s="1"/>
      <c r="B560" s="1"/>
      <c r="L560" s="1"/>
      <c r="M560" s="1"/>
    </row>
    <row r="561" spans="1:13" ht="15.75" customHeight="1" x14ac:dyDescent="0.15">
      <c r="A561" s="1"/>
      <c r="B561" s="1"/>
      <c r="L561" s="1"/>
      <c r="M561" s="1"/>
    </row>
    <row r="562" spans="1:13" ht="15.75" customHeight="1" x14ac:dyDescent="0.15">
      <c r="A562" s="1"/>
      <c r="B562" s="1"/>
      <c r="L562" s="1"/>
      <c r="M562" s="1"/>
    </row>
    <row r="563" spans="1:13" ht="15.75" customHeight="1" x14ac:dyDescent="0.15">
      <c r="A563" s="1"/>
      <c r="B563" s="1"/>
      <c r="L563" s="1"/>
      <c r="M563" s="1"/>
    </row>
    <row r="564" spans="1:13" ht="15.75" customHeight="1" x14ac:dyDescent="0.15">
      <c r="A564" s="1"/>
      <c r="B564" s="1"/>
      <c r="L564" s="1"/>
      <c r="M564" s="1"/>
    </row>
    <row r="565" spans="1:13" ht="15.75" customHeight="1" x14ac:dyDescent="0.15">
      <c r="A565" s="1"/>
      <c r="B565" s="1"/>
      <c r="L565" s="1"/>
      <c r="M565" s="1"/>
    </row>
    <row r="566" spans="1:13" ht="15.75" customHeight="1" x14ac:dyDescent="0.15">
      <c r="A566" s="1"/>
      <c r="B566" s="1"/>
      <c r="L566" s="1"/>
      <c r="M566" s="1"/>
    </row>
    <row r="567" spans="1:13" ht="15.75" customHeight="1" x14ac:dyDescent="0.15">
      <c r="A567" s="1"/>
      <c r="B567" s="1"/>
      <c r="L567" s="1"/>
      <c r="M567" s="1"/>
    </row>
    <row r="568" spans="1:13" ht="15.75" customHeight="1" x14ac:dyDescent="0.15">
      <c r="A568" s="1"/>
      <c r="B568" s="1"/>
      <c r="L568" s="1"/>
      <c r="M568" s="1"/>
    </row>
    <row r="569" spans="1:13" ht="15.75" customHeight="1" x14ac:dyDescent="0.15">
      <c r="A569" s="1"/>
      <c r="B569" s="1"/>
      <c r="L569" s="1"/>
      <c r="M569" s="1"/>
    </row>
    <row r="570" spans="1:13" ht="15.75" customHeight="1" x14ac:dyDescent="0.15">
      <c r="A570" s="1"/>
      <c r="B570" s="1"/>
      <c r="L570" s="1"/>
      <c r="M570" s="1"/>
    </row>
    <row r="571" spans="1:13" ht="15.75" customHeight="1" x14ac:dyDescent="0.15">
      <c r="A571" s="1"/>
      <c r="B571" s="1"/>
      <c r="L571" s="1"/>
      <c r="M571" s="1"/>
    </row>
    <row r="572" spans="1:13" ht="15.75" customHeight="1" x14ac:dyDescent="0.15">
      <c r="A572" s="1"/>
      <c r="B572" s="1"/>
      <c r="L572" s="1"/>
      <c r="M572" s="1"/>
    </row>
    <row r="573" spans="1:13" ht="15.75" customHeight="1" x14ac:dyDescent="0.15">
      <c r="A573" s="1"/>
      <c r="B573" s="1"/>
      <c r="L573" s="1"/>
      <c r="M573" s="1"/>
    </row>
    <row r="574" spans="1:13" ht="15.75" customHeight="1" x14ac:dyDescent="0.15">
      <c r="A574" s="1"/>
      <c r="B574" s="1"/>
      <c r="L574" s="1"/>
      <c r="M574" s="1"/>
    </row>
    <row r="575" spans="1:13" ht="15.75" customHeight="1" x14ac:dyDescent="0.15">
      <c r="A575" s="1"/>
      <c r="B575" s="1"/>
      <c r="L575" s="1"/>
      <c r="M575" s="1"/>
    </row>
    <row r="576" spans="1:13" ht="15.75" customHeight="1" x14ac:dyDescent="0.15">
      <c r="A576" s="1"/>
      <c r="B576" s="1"/>
      <c r="L576" s="1"/>
      <c r="M576" s="1"/>
    </row>
    <row r="577" spans="1:13" ht="15.75" customHeight="1" x14ac:dyDescent="0.15">
      <c r="A577" s="1"/>
      <c r="B577" s="1"/>
      <c r="L577" s="1"/>
      <c r="M577" s="1"/>
    </row>
    <row r="578" spans="1:13" ht="15.75" customHeight="1" x14ac:dyDescent="0.15">
      <c r="A578" s="1"/>
      <c r="B578" s="1"/>
      <c r="L578" s="1"/>
      <c r="M578" s="1"/>
    </row>
    <row r="579" spans="1:13" ht="15.75" customHeight="1" x14ac:dyDescent="0.15">
      <c r="A579" s="1"/>
      <c r="B579" s="1"/>
      <c r="L579" s="1"/>
      <c r="M579" s="1"/>
    </row>
    <row r="580" spans="1:13" ht="15.75" customHeight="1" x14ac:dyDescent="0.15">
      <c r="A580" s="1"/>
      <c r="B580" s="1"/>
      <c r="L580" s="1"/>
      <c r="M580" s="1"/>
    </row>
    <row r="581" spans="1:13" ht="15.75" customHeight="1" x14ac:dyDescent="0.15">
      <c r="A581" s="1"/>
      <c r="B581" s="1"/>
      <c r="L581" s="1"/>
      <c r="M581" s="1"/>
    </row>
    <row r="582" spans="1:13" ht="15.75" customHeight="1" x14ac:dyDescent="0.15">
      <c r="A582" s="1"/>
      <c r="B582" s="1"/>
      <c r="L582" s="1"/>
      <c r="M582" s="1"/>
    </row>
    <row r="583" spans="1:13" ht="15.75" customHeight="1" x14ac:dyDescent="0.15">
      <c r="A583" s="1"/>
      <c r="B583" s="1"/>
      <c r="L583" s="1"/>
      <c r="M583" s="1"/>
    </row>
    <row r="584" spans="1:13" ht="15.75" customHeight="1" x14ac:dyDescent="0.15">
      <c r="A584" s="1"/>
      <c r="B584" s="1"/>
      <c r="L584" s="1"/>
      <c r="M584" s="1"/>
    </row>
    <row r="585" spans="1:13" ht="15.75" customHeight="1" x14ac:dyDescent="0.15">
      <c r="A585" s="1"/>
      <c r="B585" s="1"/>
      <c r="L585" s="1"/>
      <c r="M585" s="1"/>
    </row>
    <row r="586" spans="1:13" ht="15.75" customHeight="1" x14ac:dyDescent="0.15">
      <c r="A586" s="1"/>
      <c r="B586" s="1"/>
      <c r="L586" s="1"/>
      <c r="M586" s="1"/>
    </row>
    <row r="587" spans="1:13" ht="15.75" customHeight="1" x14ac:dyDescent="0.15">
      <c r="A587" s="1"/>
      <c r="B587" s="1"/>
      <c r="L587" s="1"/>
      <c r="M587" s="1"/>
    </row>
    <row r="588" spans="1:13" ht="15.75" customHeight="1" x14ac:dyDescent="0.15">
      <c r="A588" s="1"/>
      <c r="B588" s="1"/>
      <c r="L588" s="1"/>
      <c r="M588" s="1"/>
    </row>
    <row r="589" spans="1:13" ht="15.75" customHeight="1" x14ac:dyDescent="0.15">
      <c r="A589" s="1"/>
      <c r="B589" s="1"/>
      <c r="L589" s="1"/>
      <c r="M589" s="1"/>
    </row>
    <row r="590" spans="1:13" ht="15.75" customHeight="1" x14ac:dyDescent="0.15">
      <c r="A590" s="1"/>
      <c r="B590" s="1"/>
      <c r="L590" s="1"/>
      <c r="M590" s="1"/>
    </row>
    <row r="591" spans="1:13" ht="15.75" customHeight="1" x14ac:dyDescent="0.15">
      <c r="A591" s="1"/>
      <c r="B591" s="1"/>
      <c r="L591" s="1"/>
      <c r="M591" s="1"/>
    </row>
    <row r="592" spans="1:13" ht="15.75" customHeight="1" x14ac:dyDescent="0.15">
      <c r="A592" s="1"/>
      <c r="B592" s="1"/>
      <c r="L592" s="1"/>
      <c r="M592" s="1"/>
    </row>
    <row r="593" spans="1:13" ht="15.75" customHeight="1" x14ac:dyDescent="0.15">
      <c r="A593" s="1"/>
      <c r="B593" s="1"/>
      <c r="L593" s="1"/>
      <c r="M593" s="1"/>
    </row>
    <row r="594" spans="1:13" ht="15.75" customHeight="1" x14ac:dyDescent="0.15">
      <c r="A594" s="1"/>
      <c r="B594" s="1"/>
      <c r="L594" s="1"/>
      <c r="M594" s="1"/>
    </row>
    <row r="595" spans="1:13" ht="15.75" customHeight="1" x14ac:dyDescent="0.15">
      <c r="A595" s="1"/>
      <c r="B595" s="1"/>
      <c r="L595" s="1"/>
      <c r="M595" s="1"/>
    </row>
    <row r="596" spans="1:13" ht="15.75" customHeight="1" x14ac:dyDescent="0.15">
      <c r="A596" s="1"/>
      <c r="B596" s="1"/>
      <c r="L596" s="1"/>
      <c r="M596" s="1"/>
    </row>
    <row r="597" spans="1:13" ht="15.75" customHeight="1" x14ac:dyDescent="0.15">
      <c r="A597" s="1"/>
      <c r="B597" s="1"/>
      <c r="L597" s="1"/>
      <c r="M597" s="1"/>
    </row>
    <row r="598" spans="1:13" ht="15.75" customHeight="1" x14ac:dyDescent="0.15">
      <c r="A598" s="1"/>
      <c r="B598" s="1"/>
      <c r="L598" s="1"/>
      <c r="M598" s="1"/>
    </row>
    <row r="599" spans="1:13" ht="15.75" customHeight="1" x14ac:dyDescent="0.15">
      <c r="A599" s="1"/>
      <c r="B599" s="1"/>
      <c r="L599" s="1"/>
      <c r="M599" s="1"/>
    </row>
    <row r="600" spans="1:13" ht="15.75" customHeight="1" x14ac:dyDescent="0.15">
      <c r="A600" s="1"/>
      <c r="B600" s="1"/>
      <c r="L600" s="1"/>
      <c r="M600" s="1"/>
    </row>
    <row r="601" spans="1:13" ht="15.75" customHeight="1" x14ac:dyDescent="0.15">
      <c r="A601" s="1"/>
      <c r="B601" s="1"/>
      <c r="L601" s="1"/>
      <c r="M601" s="1"/>
    </row>
    <row r="602" spans="1:13" ht="15.75" customHeight="1" x14ac:dyDescent="0.15">
      <c r="A602" s="1"/>
      <c r="B602" s="1"/>
      <c r="L602" s="1"/>
      <c r="M602" s="1"/>
    </row>
    <row r="603" spans="1:13" ht="15.75" customHeight="1" x14ac:dyDescent="0.15">
      <c r="A603" s="1"/>
      <c r="B603" s="1"/>
      <c r="L603" s="1"/>
      <c r="M603" s="1"/>
    </row>
    <row r="604" spans="1:13" ht="15.75" customHeight="1" x14ac:dyDescent="0.15">
      <c r="A604" s="1"/>
      <c r="B604" s="1"/>
      <c r="L604" s="1"/>
      <c r="M604" s="1"/>
    </row>
    <row r="605" spans="1:13" ht="15.75" customHeight="1" x14ac:dyDescent="0.15">
      <c r="A605" s="1"/>
      <c r="B605" s="1"/>
      <c r="L605" s="1"/>
      <c r="M605" s="1"/>
    </row>
    <row r="606" spans="1:13" ht="15.75" customHeight="1" x14ac:dyDescent="0.15">
      <c r="A606" s="1"/>
      <c r="B606" s="1"/>
      <c r="L606" s="1"/>
      <c r="M606" s="1"/>
    </row>
    <row r="607" spans="1:13" ht="15.75" customHeight="1" x14ac:dyDescent="0.15">
      <c r="A607" s="1"/>
      <c r="B607" s="1"/>
      <c r="L607" s="1"/>
      <c r="M607" s="1"/>
    </row>
    <row r="608" spans="1:13" ht="15.75" customHeight="1" x14ac:dyDescent="0.15">
      <c r="A608" s="1"/>
      <c r="B608" s="1"/>
      <c r="L608" s="1"/>
      <c r="M608" s="1"/>
    </row>
    <row r="609" spans="1:13" ht="15.75" customHeight="1" x14ac:dyDescent="0.15">
      <c r="A609" s="1"/>
      <c r="B609" s="1"/>
      <c r="L609" s="1"/>
      <c r="M609" s="1"/>
    </row>
    <row r="610" spans="1:13" ht="15.75" customHeight="1" x14ac:dyDescent="0.15">
      <c r="A610" s="1"/>
      <c r="B610" s="1"/>
      <c r="L610" s="1"/>
      <c r="M610" s="1"/>
    </row>
    <row r="611" spans="1:13" ht="15.75" customHeight="1" x14ac:dyDescent="0.15">
      <c r="A611" s="1"/>
      <c r="B611" s="1"/>
      <c r="L611" s="1"/>
      <c r="M611" s="1"/>
    </row>
    <row r="612" spans="1:13" ht="15.75" customHeight="1" x14ac:dyDescent="0.15">
      <c r="A612" s="1"/>
      <c r="B612" s="1"/>
      <c r="L612" s="1"/>
      <c r="M612" s="1"/>
    </row>
    <row r="613" spans="1:13" ht="15.75" customHeight="1" x14ac:dyDescent="0.15">
      <c r="A613" s="1"/>
      <c r="B613" s="1"/>
      <c r="L613" s="1"/>
      <c r="M613" s="1"/>
    </row>
    <row r="614" spans="1:13" ht="15.75" customHeight="1" x14ac:dyDescent="0.15">
      <c r="A614" s="1"/>
      <c r="B614" s="1"/>
      <c r="L614" s="1"/>
      <c r="M614" s="1"/>
    </row>
    <row r="615" spans="1:13" ht="15.75" customHeight="1" x14ac:dyDescent="0.15">
      <c r="A615" s="1"/>
      <c r="B615" s="1"/>
      <c r="L615" s="1"/>
      <c r="M615" s="1"/>
    </row>
    <row r="616" spans="1:13" ht="15.75" customHeight="1" x14ac:dyDescent="0.15">
      <c r="A616" s="1"/>
      <c r="B616" s="1"/>
      <c r="L616" s="1"/>
      <c r="M616" s="1"/>
    </row>
    <row r="617" spans="1:13" ht="15.75" customHeight="1" x14ac:dyDescent="0.15">
      <c r="A617" s="1"/>
      <c r="B617" s="1"/>
      <c r="L617" s="1"/>
      <c r="M617" s="1"/>
    </row>
    <row r="618" spans="1:13" ht="15.75" customHeight="1" x14ac:dyDescent="0.15">
      <c r="A618" s="1"/>
      <c r="B618" s="1"/>
      <c r="L618" s="1"/>
      <c r="M618" s="1"/>
    </row>
    <row r="619" spans="1:13" ht="15.75" customHeight="1" x14ac:dyDescent="0.15">
      <c r="A619" s="1"/>
      <c r="B619" s="1"/>
      <c r="L619" s="1"/>
      <c r="M619" s="1"/>
    </row>
    <row r="620" spans="1:13" ht="15.75" customHeight="1" x14ac:dyDescent="0.15">
      <c r="A620" s="1"/>
      <c r="B620" s="1"/>
      <c r="L620" s="1"/>
      <c r="M620" s="1"/>
    </row>
    <row r="621" spans="1:13" ht="15.75" customHeight="1" x14ac:dyDescent="0.15">
      <c r="A621" s="1"/>
      <c r="B621" s="1"/>
      <c r="L621" s="1"/>
      <c r="M621" s="1"/>
    </row>
    <row r="622" spans="1:13" ht="15.75" customHeight="1" x14ac:dyDescent="0.15">
      <c r="A622" s="1"/>
      <c r="B622" s="1"/>
      <c r="L622" s="1"/>
      <c r="M622" s="1"/>
    </row>
    <row r="623" spans="1:13" ht="15.75" customHeight="1" x14ac:dyDescent="0.15">
      <c r="A623" s="1"/>
      <c r="B623" s="1"/>
      <c r="L623" s="1"/>
      <c r="M623" s="1"/>
    </row>
    <row r="624" spans="1:13" ht="15.75" customHeight="1" x14ac:dyDescent="0.15">
      <c r="A624" s="1"/>
      <c r="B624" s="1"/>
      <c r="L624" s="1"/>
      <c r="M624" s="1"/>
    </row>
    <row r="625" spans="1:13" ht="15.75" customHeight="1" x14ac:dyDescent="0.15">
      <c r="A625" s="1"/>
      <c r="B625" s="1"/>
      <c r="L625" s="1"/>
      <c r="M625" s="1"/>
    </row>
    <row r="626" spans="1:13" ht="15.75" customHeight="1" x14ac:dyDescent="0.15">
      <c r="A626" s="1"/>
      <c r="B626" s="1"/>
      <c r="L626" s="1"/>
      <c r="M626" s="1"/>
    </row>
    <row r="627" spans="1:13" ht="15.75" customHeight="1" x14ac:dyDescent="0.15">
      <c r="A627" s="1"/>
      <c r="B627" s="1"/>
      <c r="L627" s="1"/>
      <c r="M627" s="1"/>
    </row>
    <row r="628" spans="1:13" ht="15.75" customHeight="1" x14ac:dyDescent="0.15">
      <c r="A628" s="1"/>
      <c r="B628" s="1"/>
      <c r="L628" s="1"/>
      <c r="M628" s="1"/>
    </row>
    <row r="629" spans="1:13" ht="15.75" customHeight="1" x14ac:dyDescent="0.15">
      <c r="A629" s="1"/>
      <c r="B629" s="1"/>
      <c r="L629" s="1"/>
      <c r="M629" s="1"/>
    </row>
    <row r="630" spans="1:13" ht="15.75" customHeight="1" x14ac:dyDescent="0.15">
      <c r="A630" s="1"/>
      <c r="B630" s="1"/>
      <c r="L630" s="1"/>
      <c r="M630" s="1"/>
    </row>
    <row r="631" spans="1:13" ht="15.75" customHeight="1" x14ac:dyDescent="0.15">
      <c r="A631" s="1"/>
      <c r="B631" s="1"/>
      <c r="L631" s="1"/>
      <c r="M631" s="1"/>
    </row>
    <row r="632" spans="1:13" ht="15.75" customHeight="1" x14ac:dyDescent="0.15">
      <c r="A632" s="1"/>
      <c r="B632" s="1"/>
      <c r="L632" s="1"/>
      <c r="M632" s="1"/>
    </row>
    <row r="633" spans="1:13" ht="15.75" customHeight="1" x14ac:dyDescent="0.15">
      <c r="A633" s="1"/>
      <c r="B633" s="1"/>
      <c r="L633" s="1"/>
      <c r="M633" s="1"/>
    </row>
    <row r="634" spans="1:13" ht="15.75" customHeight="1" x14ac:dyDescent="0.15">
      <c r="A634" s="1"/>
      <c r="B634" s="1"/>
      <c r="L634" s="1"/>
      <c r="M634" s="1"/>
    </row>
    <row r="635" spans="1:13" ht="15.75" customHeight="1" x14ac:dyDescent="0.15">
      <c r="A635" s="1"/>
      <c r="B635" s="1"/>
      <c r="L635" s="1"/>
      <c r="M635" s="1"/>
    </row>
    <row r="636" spans="1:13" ht="15.75" customHeight="1" x14ac:dyDescent="0.15">
      <c r="A636" s="1"/>
      <c r="B636" s="1"/>
      <c r="L636" s="1"/>
      <c r="M636" s="1"/>
    </row>
    <row r="637" spans="1:13" ht="15.75" customHeight="1" x14ac:dyDescent="0.15">
      <c r="A637" s="1"/>
      <c r="B637" s="1"/>
      <c r="L637" s="1"/>
      <c r="M637" s="1"/>
    </row>
    <row r="638" spans="1:13" ht="15.75" customHeight="1" x14ac:dyDescent="0.15">
      <c r="A638" s="1"/>
      <c r="B638" s="1"/>
      <c r="L638" s="1"/>
      <c r="M638" s="1"/>
    </row>
    <row r="639" spans="1:13" ht="15.75" customHeight="1" x14ac:dyDescent="0.15">
      <c r="A639" s="1"/>
      <c r="B639" s="1"/>
      <c r="L639" s="1"/>
      <c r="M639" s="1"/>
    </row>
    <row r="640" spans="1:13" ht="15.75" customHeight="1" x14ac:dyDescent="0.15">
      <c r="A640" s="1"/>
      <c r="B640" s="1"/>
      <c r="L640" s="1"/>
      <c r="M640" s="1"/>
    </row>
    <row r="641" spans="1:13" ht="15.75" customHeight="1" x14ac:dyDescent="0.15">
      <c r="A641" s="1"/>
      <c r="B641" s="1"/>
      <c r="L641" s="1"/>
      <c r="M641" s="1"/>
    </row>
    <row r="642" spans="1:13" ht="15.75" customHeight="1" x14ac:dyDescent="0.15">
      <c r="A642" s="1"/>
      <c r="B642" s="1"/>
      <c r="L642" s="1"/>
      <c r="M642" s="1"/>
    </row>
    <row r="643" spans="1:13" ht="15.75" customHeight="1" x14ac:dyDescent="0.15">
      <c r="A643" s="1"/>
      <c r="B643" s="1"/>
      <c r="L643" s="1"/>
      <c r="M643" s="1"/>
    </row>
    <row r="644" spans="1:13" ht="15.75" customHeight="1" x14ac:dyDescent="0.15">
      <c r="A644" s="1"/>
      <c r="B644" s="1"/>
      <c r="L644" s="1"/>
      <c r="M644" s="1"/>
    </row>
    <row r="645" spans="1:13" ht="15.75" customHeight="1" x14ac:dyDescent="0.15">
      <c r="A645" s="1"/>
      <c r="B645" s="1"/>
      <c r="L645" s="1"/>
      <c r="M645" s="1"/>
    </row>
    <row r="646" spans="1:13" ht="15.75" customHeight="1" x14ac:dyDescent="0.15">
      <c r="A646" s="1"/>
      <c r="B646" s="1"/>
      <c r="L646" s="1"/>
      <c r="M646" s="1"/>
    </row>
    <row r="647" spans="1:13" ht="15.75" customHeight="1" x14ac:dyDescent="0.15">
      <c r="A647" s="1"/>
      <c r="B647" s="1"/>
      <c r="L647" s="1"/>
      <c r="M647" s="1"/>
    </row>
    <row r="648" spans="1:13" ht="15.75" customHeight="1" x14ac:dyDescent="0.15">
      <c r="A648" s="1"/>
      <c r="B648" s="1"/>
      <c r="L648" s="1"/>
      <c r="M648" s="1"/>
    </row>
    <row r="649" spans="1:13" ht="15.75" customHeight="1" x14ac:dyDescent="0.15">
      <c r="A649" s="1"/>
      <c r="B649" s="1"/>
      <c r="L649" s="1"/>
      <c r="M649" s="1"/>
    </row>
    <row r="650" spans="1:13" ht="15.75" customHeight="1" x14ac:dyDescent="0.15">
      <c r="A650" s="1"/>
      <c r="B650" s="1"/>
      <c r="L650" s="1"/>
      <c r="M650" s="1"/>
    </row>
    <row r="651" spans="1:13" ht="15.75" customHeight="1" x14ac:dyDescent="0.15">
      <c r="A651" s="1"/>
      <c r="B651" s="1"/>
      <c r="L651" s="1"/>
      <c r="M651" s="1"/>
    </row>
    <row r="652" spans="1:13" ht="15.75" customHeight="1" x14ac:dyDescent="0.15">
      <c r="A652" s="1"/>
      <c r="B652" s="1"/>
      <c r="L652" s="1"/>
      <c r="M652" s="1"/>
    </row>
    <row r="653" spans="1:13" ht="15.75" customHeight="1" x14ac:dyDescent="0.15">
      <c r="A653" s="1"/>
      <c r="B653" s="1"/>
      <c r="L653" s="1"/>
      <c r="M653" s="1"/>
    </row>
    <row r="654" spans="1:13" ht="15.75" customHeight="1" x14ac:dyDescent="0.15">
      <c r="A654" s="1"/>
      <c r="B654" s="1"/>
      <c r="L654" s="1"/>
      <c r="M654" s="1"/>
    </row>
    <row r="655" spans="1:13" ht="15.75" customHeight="1" x14ac:dyDescent="0.15">
      <c r="A655" s="1"/>
      <c r="B655" s="1"/>
      <c r="L655" s="1"/>
      <c r="M655" s="1"/>
    </row>
    <row r="656" spans="1:13" ht="15.75" customHeight="1" x14ac:dyDescent="0.15">
      <c r="A656" s="1"/>
      <c r="B656" s="1"/>
      <c r="L656" s="1"/>
      <c r="M656" s="1"/>
    </row>
    <row r="657" spans="1:13" ht="15.75" customHeight="1" x14ac:dyDescent="0.15">
      <c r="A657" s="1"/>
      <c r="B657" s="1"/>
      <c r="L657" s="1"/>
      <c r="M657" s="1"/>
    </row>
    <row r="658" spans="1:13" ht="15.75" customHeight="1" x14ac:dyDescent="0.15">
      <c r="A658" s="1"/>
      <c r="B658" s="1"/>
      <c r="L658" s="1"/>
      <c r="M658" s="1"/>
    </row>
    <row r="659" spans="1:13" ht="15.75" customHeight="1" x14ac:dyDescent="0.15">
      <c r="A659" s="1"/>
      <c r="B659" s="1"/>
      <c r="L659" s="1"/>
      <c r="M659" s="1"/>
    </row>
    <row r="660" spans="1:13" ht="15.75" customHeight="1" x14ac:dyDescent="0.15">
      <c r="A660" s="1"/>
      <c r="B660" s="1"/>
      <c r="L660" s="1"/>
      <c r="M660" s="1"/>
    </row>
    <row r="661" spans="1:13" ht="15.75" customHeight="1" x14ac:dyDescent="0.15">
      <c r="A661" s="1"/>
      <c r="B661" s="1"/>
      <c r="L661" s="1"/>
      <c r="M661" s="1"/>
    </row>
    <row r="662" spans="1:13" ht="15.75" customHeight="1" x14ac:dyDescent="0.15">
      <c r="A662" s="1"/>
      <c r="B662" s="1"/>
      <c r="L662" s="1"/>
      <c r="M662" s="1"/>
    </row>
    <row r="663" spans="1:13" ht="15.75" customHeight="1" x14ac:dyDescent="0.15">
      <c r="A663" s="1"/>
      <c r="B663" s="1"/>
      <c r="L663" s="1"/>
      <c r="M663" s="1"/>
    </row>
    <row r="664" spans="1:13" ht="15.75" customHeight="1" x14ac:dyDescent="0.15">
      <c r="A664" s="1"/>
      <c r="B664" s="1"/>
      <c r="L664" s="1"/>
      <c r="M664" s="1"/>
    </row>
    <row r="665" spans="1:13" ht="15.75" customHeight="1" x14ac:dyDescent="0.15">
      <c r="A665" s="1"/>
      <c r="B665" s="1"/>
      <c r="L665" s="1"/>
      <c r="M665" s="1"/>
    </row>
    <row r="666" spans="1:13" ht="15.75" customHeight="1" x14ac:dyDescent="0.15">
      <c r="A666" s="1"/>
      <c r="B666" s="1"/>
      <c r="L666" s="1"/>
      <c r="M666" s="1"/>
    </row>
    <row r="667" spans="1:13" ht="15.75" customHeight="1" x14ac:dyDescent="0.15">
      <c r="A667" s="1"/>
      <c r="B667" s="1"/>
      <c r="L667" s="1"/>
      <c r="M667" s="1"/>
    </row>
    <row r="668" spans="1:13" ht="15.75" customHeight="1" x14ac:dyDescent="0.15">
      <c r="A668" s="1"/>
      <c r="B668" s="1"/>
      <c r="L668" s="1"/>
      <c r="M668" s="1"/>
    </row>
    <row r="669" spans="1:13" ht="15.75" customHeight="1" x14ac:dyDescent="0.15">
      <c r="A669" s="1"/>
      <c r="B669" s="1"/>
      <c r="L669" s="1"/>
      <c r="M669" s="1"/>
    </row>
    <row r="670" spans="1:13" ht="15.75" customHeight="1" x14ac:dyDescent="0.15">
      <c r="A670" s="1"/>
      <c r="B670" s="1"/>
      <c r="L670" s="1"/>
      <c r="M670" s="1"/>
    </row>
    <row r="671" spans="1:13" ht="15.75" customHeight="1" x14ac:dyDescent="0.15">
      <c r="A671" s="1"/>
      <c r="B671" s="1"/>
      <c r="L671" s="1"/>
      <c r="M671" s="1"/>
    </row>
    <row r="672" spans="1:13" ht="15.75" customHeight="1" x14ac:dyDescent="0.15">
      <c r="A672" s="1"/>
      <c r="B672" s="1"/>
      <c r="L672" s="1"/>
      <c r="M672" s="1"/>
    </row>
    <row r="673" spans="1:13" ht="15.75" customHeight="1" x14ac:dyDescent="0.15">
      <c r="A673" s="1"/>
      <c r="B673" s="1"/>
      <c r="L673" s="1"/>
      <c r="M673" s="1"/>
    </row>
    <row r="674" spans="1:13" ht="15.75" customHeight="1" x14ac:dyDescent="0.15">
      <c r="A674" s="1"/>
      <c r="B674" s="1"/>
      <c r="L674" s="1"/>
      <c r="M674" s="1"/>
    </row>
    <row r="675" spans="1:13" ht="15.75" customHeight="1" x14ac:dyDescent="0.15">
      <c r="A675" s="1"/>
      <c r="B675" s="1"/>
      <c r="L675" s="1"/>
      <c r="M675" s="1"/>
    </row>
    <row r="676" spans="1:13" ht="15.75" customHeight="1" x14ac:dyDescent="0.15">
      <c r="A676" s="1"/>
      <c r="B676" s="1"/>
      <c r="L676" s="1"/>
      <c r="M676" s="1"/>
    </row>
    <row r="677" spans="1:13" ht="15.75" customHeight="1" x14ac:dyDescent="0.15">
      <c r="A677" s="1"/>
      <c r="B677" s="1"/>
      <c r="L677" s="1"/>
      <c r="M677" s="1"/>
    </row>
    <row r="678" spans="1:13" ht="15.75" customHeight="1" x14ac:dyDescent="0.15">
      <c r="A678" s="1"/>
      <c r="B678" s="1"/>
      <c r="L678" s="1"/>
      <c r="M678" s="1"/>
    </row>
    <row r="679" spans="1:13" ht="15.75" customHeight="1" x14ac:dyDescent="0.15">
      <c r="A679" s="1"/>
      <c r="B679" s="1"/>
      <c r="L679" s="1"/>
      <c r="M679" s="1"/>
    </row>
    <row r="680" spans="1:13" ht="15.75" customHeight="1" x14ac:dyDescent="0.15">
      <c r="A680" s="1"/>
      <c r="B680" s="1"/>
      <c r="L680" s="1"/>
      <c r="M680" s="1"/>
    </row>
    <row r="681" spans="1:13" ht="15.75" customHeight="1" x14ac:dyDescent="0.15">
      <c r="A681" s="1"/>
      <c r="B681" s="1"/>
      <c r="L681" s="1"/>
      <c r="M681" s="1"/>
    </row>
    <row r="682" spans="1:13" ht="15.75" customHeight="1" x14ac:dyDescent="0.15">
      <c r="A682" s="1"/>
      <c r="B682" s="1"/>
      <c r="L682" s="1"/>
      <c r="M682" s="1"/>
    </row>
    <row r="683" spans="1:13" ht="15.75" customHeight="1" x14ac:dyDescent="0.15">
      <c r="A683" s="1"/>
      <c r="B683" s="1"/>
      <c r="L683" s="1"/>
      <c r="M683" s="1"/>
    </row>
    <row r="684" spans="1:13" ht="15.75" customHeight="1" x14ac:dyDescent="0.15">
      <c r="A684" s="1"/>
      <c r="B684" s="1"/>
      <c r="L684" s="1"/>
      <c r="M684" s="1"/>
    </row>
    <row r="685" spans="1:13" ht="15.75" customHeight="1" x14ac:dyDescent="0.15">
      <c r="A685" s="1"/>
      <c r="B685" s="1"/>
      <c r="L685" s="1"/>
      <c r="M685" s="1"/>
    </row>
    <row r="686" spans="1:13" ht="15.75" customHeight="1" x14ac:dyDescent="0.15">
      <c r="A686" s="1"/>
      <c r="B686" s="1"/>
      <c r="L686" s="1"/>
      <c r="M686" s="1"/>
    </row>
    <row r="687" spans="1:13" ht="15.75" customHeight="1" x14ac:dyDescent="0.15">
      <c r="A687" s="1"/>
      <c r="B687" s="1"/>
      <c r="L687" s="1"/>
      <c r="M687" s="1"/>
    </row>
    <row r="688" spans="1:13" ht="15.75" customHeight="1" x14ac:dyDescent="0.15">
      <c r="A688" s="1"/>
      <c r="B688" s="1"/>
      <c r="L688" s="1"/>
      <c r="M688" s="1"/>
    </row>
    <row r="689" spans="1:13" ht="15.75" customHeight="1" x14ac:dyDescent="0.15">
      <c r="A689" s="1"/>
      <c r="B689" s="1"/>
      <c r="L689" s="1"/>
      <c r="M689" s="1"/>
    </row>
    <row r="690" spans="1:13" ht="15.75" customHeight="1" x14ac:dyDescent="0.15">
      <c r="A690" s="1"/>
      <c r="B690" s="1"/>
      <c r="L690" s="1"/>
      <c r="M690" s="1"/>
    </row>
    <row r="691" spans="1:13" ht="15.75" customHeight="1" x14ac:dyDescent="0.15">
      <c r="A691" s="1"/>
      <c r="B691" s="1"/>
      <c r="L691" s="1"/>
      <c r="M691" s="1"/>
    </row>
    <row r="692" spans="1:13" ht="15.75" customHeight="1" x14ac:dyDescent="0.15">
      <c r="A692" s="1"/>
      <c r="B692" s="1"/>
      <c r="L692" s="1"/>
      <c r="M692" s="1"/>
    </row>
    <row r="693" spans="1:13" ht="15.75" customHeight="1" x14ac:dyDescent="0.15">
      <c r="A693" s="1"/>
      <c r="B693" s="1"/>
      <c r="L693" s="1"/>
      <c r="M693" s="1"/>
    </row>
    <row r="694" spans="1:13" ht="15.75" customHeight="1" x14ac:dyDescent="0.15">
      <c r="A694" s="1"/>
      <c r="B694" s="1"/>
      <c r="L694" s="1"/>
      <c r="M694" s="1"/>
    </row>
    <row r="695" spans="1:13" ht="15.75" customHeight="1" x14ac:dyDescent="0.15">
      <c r="A695" s="1"/>
      <c r="B695" s="1"/>
      <c r="L695" s="1"/>
      <c r="M695" s="1"/>
    </row>
    <row r="696" spans="1:13" ht="15.75" customHeight="1" x14ac:dyDescent="0.15">
      <c r="A696" s="1"/>
      <c r="B696" s="1"/>
      <c r="L696" s="1"/>
      <c r="M696" s="1"/>
    </row>
    <row r="697" spans="1:13" ht="15.75" customHeight="1" x14ac:dyDescent="0.15">
      <c r="A697" s="1"/>
      <c r="B697" s="1"/>
      <c r="L697" s="1"/>
      <c r="M697" s="1"/>
    </row>
    <row r="698" spans="1:13" ht="15.75" customHeight="1" x14ac:dyDescent="0.15">
      <c r="A698" s="1"/>
      <c r="B698" s="1"/>
      <c r="L698" s="1"/>
      <c r="M698" s="1"/>
    </row>
    <row r="699" spans="1:13" ht="15.75" customHeight="1" x14ac:dyDescent="0.15">
      <c r="A699" s="1"/>
      <c r="B699" s="1"/>
      <c r="L699" s="1"/>
      <c r="M699" s="1"/>
    </row>
    <row r="700" spans="1:13" ht="15.75" customHeight="1" x14ac:dyDescent="0.15">
      <c r="A700" s="1"/>
      <c r="B700" s="1"/>
      <c r="L700" s="1"/>
      <c r="M700" s="1"/>
    </row>
    <row r="701" spans="1:13" ht="15.75" customHeight="1" x14ac:dyDescent="0.15">
      <c r="A701" s="1"/>
      <c r="B701" s="1"/>
      <c r="L701" s="1"/>
      <c r="M701" s="1"/>
    </row>
    <row r="702" spans="1:13" ht="15.75" customHeight="1" x14ac:dyDescent="0.15">
      <c r="A702" s="1"/>
      <c r="B702" s="1"/>
      <c r="L702" s="1"/>
      <c r="M702" s="1"/>
    </row>
    <row r="703" spans="1:13" ht="15.75" customHeight="1" x14ac:dyDescent="0.15">
      <c r="A703" s="1"/>
      <c r="B703" s="1"/>
      <c r="L703" s="1"/>
      <c r="M703" s="1"/>
    </row>
    <row r="704" spans="1:13" ht="15.75" customHeight="1" x14ac:dyDescent="0.15">
      <c r="A704" s="1"/>
      <c r="B704" s="1"/>
      <c r="L704" s="1"/>
      <c r="M704" s="1"/>
    </row>
    <row r="705" spans="1:13" ht="15.75" customHeight="1" x14ac:dyDescent="0.15">
      <c r="A705" s="1"/>
      <c r="B705" s="1"/>
      <c r="L705" s="1"/>
      <c r="M705" s="1"/>
    </row>
    <row r="706" spans="1:13" ht="15.75" customHeight="1" x14ac:dyDescent="0.15">
      <c r="A706" s="1"/>
      <c r="B706" s="1"/>
      <c r="L706" s="1"/>
      <c r="M706" s="1"/>
    </row>
    <row r="707" spans="1:13" ht="15.75" customHeight="1" x14ac:dyDescent="0.15">
      <c r="A707" s="1"/>
      <c r="B707" s="1"/>
      <c r="L707" s="1"/>
      <c r="M707" s="1"/>
    </row>
    <row r="708" spans="1:13" ht="15.75" customHeight="1" x14ac:dyDescent="0.15">
      <c r="A708" s="1"/>
      <c r="B708" s="1"/>
      <c r="L708" s="1"/>
      <c r="M708" s="1"/>
    </row>
    <row r="709" spans="1:13" ht="15.75" customHeight="1" x14ac:dyDescent="0.15">
      <c r="A709" s="1"/>
      <c r="B709" s="1"/>
      <c r="L709" s="1"/>
      <c r="M709" s="1"/>
    </row>
    <row r="710" spans="1:13" ht="15.75" customHeight="1" x14ac:dyDescent="0.15">
      <c r="A710" s="1"/>
      <c r="B710" s="1"/>
      <c r="L710" s="1"/>
      <c r="M710" s="1"/>
    </row>
    <row r="711" spans="1:13" ht="15.75" customHeight="1" x14ac:dyDescent="0.15">
      <c r="A711" s="1"/>
      <c r="B711" s="1"/>
      <c r="L711" s="1"/>
      <c r="M711" s="1"/>
    </row>
    <row r="712" spans="1:13" ht="15.75" customHeight="1" x14ac:dyDescent="0.15">
      <c r="A712" s="1"/>
      <c r="B712" s="1"/>
      <c r="L712" s="1"/>
      <c r="M712" s="1"/>
    </row>
    <row r="713" spans="1:13" ht="15.75" customHeight="1" x14ac:dyDescent="0.15">
      <c r="A713" s="1"/>
      <c r="B713" s="1"/>
      <c r="L713" s="1"/>
      <c r="M713" s="1"/>
    </row>
    <row r="714" spans="1:13" ht="15.75" customHeight="1" x14ac:dyDescent="0.15">
      <c r="A714" s="1"/>
      <c r="B714" s="1"/>
      <c r="L714" s="1"/>
      <c r="M714" s="1"/>
    </row>
    <row r="715" spans="1:13" ht="15.75" customHeight="1" x14ac:dyDescent="0.15">
      <c r="A715" s="1"/>
      <c r="B715" s="1"/>
      <c r="L715" s="1"/>
      <c r="M715" s="1"/>
    </row>
    <row r="716" spans="1:13" ht="15.75" customHeight="1" x14ac:dyDescent="0.15">
      <c r="A716" s="1"/>
      <c r="B716" s="1"/>
      <c r="L716" s="1"/>
      <c r="M716" s="1"/>
    </row>
    <row r="717" spans="1:13" ht="15.75" customHeight="1" x14ac:dyDescent="0.15">
      <c r="A717" s="1"/>
      <c r="B717" s="1"/>
      <c r="L717" s="1"/>
      <c r="M717" s="1"/>
    </row>
    <row r="718" spans="1:13" ht="15.75" customHeight="1" x14ac:dyDescent="0.15">
      <c r="A718" s="1"/>
      <c r="B718" s="1"/>
      <c r="L718" s="1"/>
      <c r="M718" s="1"/>
    </row>
    <row r="719" spans="1:13" ht="15.75" customHeight="1" x14ac:dyDescent="0.15">
      <c r="A719" s="1"/>
      <c r="B719" s="1"/>
      <c r="L719" s="1"/>
      <c r="M719" s="1"/>
    </row>
    <row r="720" spans="1:13" ht="15.75" customHeight="1" x14ac:dyDescent="0.15">
      <c r="A720" s="1"/>
      <c r="B720" s="1"/>
      <c r="L720" s="1"/>
      <c r="M720" s="1"/>
    </row>
    <row r="721" spans="1:13" ht="15.75" customHeight="1" x14ac:dyDescent="0.15">
      <c r="A721" s="1"/>
      <c r="B721" s="1"/>
      <c r="L721" s="1"/>
      <c r="M721" s="1"/>
    </row>
    <row r="722" spans="1:13" ht="15.75" customHeight="1" x14ac:dyDescent="0.15">
      <c r="A722" s="1"/>
      <c r="B722" s="1"/>
      <c r="L722" s="1"/>
      <c r="M722" s="1"/>
    </row>
    <row r="723" spans="1:13" ht="15.75" customHeight="1" x14ac:dyDescent="0.15">
      <c r="A723" s="1"/>
      <c r="B723" s="1"/>
      <c r="L723" s="1"/>
      <c r="M723" s="1"/>
    </row>
    <row r="724" spans="1:13" ht="15.75" customHeight="1" x14ac:dyDescent="0.15">
      <c r="A724" s="1"/>
      <c r="B724" s="1"/>
      <c r="L724" s="1"/>
      <c r="M724" s="1"/>
    </row>
    <row r="725" spans="1:13" ht="15.75" customHeight="1" x14ac:dyDescent="0.15">
      <c r="A725" s="1"/>
      <c r="B725" s="1"/>
      <c r="L725" s="1"/>
      <c r="M725" s="1"/>
    </row>
    <row r="726" spans="1:13" ht="15.75" customHeight="1" x14ac:dyDescent="0.15">
      <c r="A726" s="1"/>
      <c r="B726" s="1"/>
      <c r="L726" s="1"/>
      <c r="M726" s="1"/>
    </row>
    <row r="727" spans="1:13" ht="15.75" customHeight="1" x14ac:dyDescent="0.15">
      <c r="A727" s="1"/>
      <c r="B727" s="1"/>
      <c r="L727" s="1"/>
      <c r="M727" s="1"/>
    </row>
    <row r="728" spans="1:13" ht="15.75" customHeight="1" x14ac:dyDescent="0.15">
      <c r="A728" s="1"/>
      <c r="B728" s="1"/>
      <c r="L728" s="1"/>
      <c r="M728" s="1"/>
    </row>
    <row r="729" spans="1:13" ht="15.75" customHeight="1" x14ac:dyDescent="0.15">
      <c r="A729" s="1"/>
      <c r="B729" s="1"/>
      <c r="L729" s="1"/>
      <c r="M729" s="1"/>
    </row>
    <row r="730" spans="1:13" ht="15.75" customHeight="1" x14ac:dyDescent="0.15">
      <c r="A730" s="1"/>
      <c r="B730" s="1"/>
      <c r="L730" s="1"/>
      <c r="M730" s="1"/>
    </row>
    <row r="731" spans="1:13" ht="15.75" customHeight="1" x14ac:dyDescent="0.15">
      <c r="A731" s="1"/>
      <c r="B731" s="1"/>
      <c r="L731" s="1"/>
      <c r="M731" s="1"/>
    </row>
    <row r="732" spans="1:13" ht="15.75" customHeight="1" x14ac:dyDescent="0.15">
      <c r="A732" s="1"/>
      <c r="B732" s="1"/>
      <c r="L732" s="1"/>
      <c r="M732" s="1"/>
    </row>
    <row r="733" spans="1:13" ht="15.75" customHeight="1" x14ac:dyDescent="0.15">
      <c r="A733" s="1"/>
      <c r="B733" s="1"/>
      <c r="L733" s="1"/>
      <c r="M733" s="1"/>
    </row>
    <row r="734" spans="1:13" ht="15.75" customHeight="1" x14ac:dyDescent="0.15">
      <c r="A734" s="1"/>
      <c r="B734" s="1"/>
      <c r="L734" s="1"/>
      <c r="M734" s="1"/>
    </row>
    <row r="735" spans="1:13" ht="15.75" customHeight="1" x14ac:dyDescent="0.15">
      <c r="A735" s="1"/>
      <c r="B735" s="1"/>
      <c r="L735" s="1"/>
      <c r="M735" s="1"/>
    </row>
    <row r="736" spans="1:13" ht="15.75" customHeight="1" x14ac:dyDescent="0.15">
      <c r="A736" s="1"/>
      <c r="B736" s="1"/>
      <c r="L736" s="1"/>
      <c r="M736" s="1"/>
    </row>
    <row r="737" spans="1:13" ht="15.75" customHeight="1" x14ac:dyDescent="0.15">
      <c r="A737" s="1"/>
      <c r="B737" s="1"/>
      <c r="L737" s="1"/>
      <c r="M737" s="1"/>
    </row>
    <row r="738" spans="1:13" ht="15.75" customHeight="1" x14ac:dyDescent="0.15">
      <c r="A738" s="1"/>
      <c r="B738" s="1"/>
      <c r="L738" s="1"/>
      <c r="M738" s="1"/>
    </row>
    <row r="739" spans="1:13" ht="15.75" customHeight="1" x14ac:dyDescent="0.15">
      <c r="A739" s="1"/>
      <c r="B739" s="1"/>
      <c r="L739" s="1"/>
      <c r="M739" s="1"/>
    </row>
    <row r="740" spans="1:13" ht="15.75" customHeight="1" x14ac:dyDescent="0.15">
      <c r="A740" s="1"/>
      <c r="B740" s="1"/>
      <c r="L740" s="1"/>
      <c r="M740" s="1"/>
    </row>
    <row r="741" spans="1:13" ht="15.75" customHeight="1" x14ac:dyDescent="0.15">
      <c r="A741" s="1"/>
      <c r="B741" s="1"/>
      <c r="L741" s="1"/>
      <c r="M741" s="1"/>
    </row>
    <row r="742" spans="1:13" ht="15.75" customHeight="1" x14ac:dyDescent="0.15">
      <c r="A742" s="1"/>
      <c r="B742" s="1"/>
      <c r="L742" s="1"/>
      <c r="M742" s="1"/>
    </row>
    <row r="743" spans="1:13" ht="15.75" customHeight="1" x14ac:dyDescent="0.15">
      <c r="A743" s="1"/>
      <c r="B743" s="1"/>
      <c r="L743" s="1"/>
      <c r="M743" s="1"/>
    </row>
    <row r="744" spans="1:13" ht="15.75" customHeight="1" x14ac:dyDescent="0.15">
      <c r="A744" s="1"/>
      <c r="B744" s="1"/>
      <c r="L744" s="1"/>
      <c r="M744" s="1"/>
    </row>
    <row r="745" spans="1:13" ht="15.75" customHeight="1" x14ac:dyDescent="0.15">
      <c r="A745" s="1"/>
      <c r="B745" s="1"/>
      <c r="L745" s="1"/>
      <c r="M745" s="1"/>
    </row>
    <row r="746" spans="1:13" ht="15.75" customHeight="1" x14ac:dyDescent="0.15">
      <c r="A746" s="1"/>
      <c r="B746" s="1"/>
      <c r="L746" s="1"/>
      <c r="M746" s="1"/>
    </row>
    <row r="747" spans="1:13" ht="15.75" customHeight="1" x14ac:dyDescent="0.15">
      <c r="A747" s="1"/>
      <c r="B747" s="1"/>
      <c r="L747" s="1"/>
      <c r="M747" s="1"/>
    </row>
    <row r="748" spans="1:13" ht="15.75" customHeight="1" x14ac:dyDescent="0.15">
      <c r="A748" s="1"/>
      <c r="B748" s="1"/>
      <c r="L748" s="1"/>
      <c r="M748" s="1"/>
    </row>
    <row r="749" spans="1:13" ht="15.75" customHeight="1" x14ac:dyDescent="0.15">
      <c r="A749" s="1"/>
      <c r="B749" s="1"/>
      <c r="L749" s="1"/>
      <c r="M749" s="1"/>
    </row>
    <row r="750" spans="1:13" ht="15.75" customHeight="1" x14ac:dyDescent="0.15">
      <c r="A750" s="1"/>
      <c r="B750" s="1"/>
      <c r="L750" s="1"/>
      <c r="M750" s="1"/>
    </row>
    <row r="751" spans="1:13" ht="15.75" customHeight="1" x14ac:dyDescent="0.15">
      <c r="A751" s="1"/>
      <c r="B751" s="1"/>
      <c r="L751" s="1"/>
      <c r="M751" s="1"/>
    </row>
    <row r="752" spans="1:13" ht="15.75" customHeight="1" x14ac:dyDescent="0.15">
      <c r="A752" s="1"/>
      <c r="B752" s="1"/>
      <c r="L752" s="1"/>
      <c r="M752" s="1"/>
    </row>
    <row r="753" spans="1:13" ht="15.75" customHeight="1" x14ac:dyDescent="0.15">
      <c r="A753" s="1"/>
      <c r="B753" s="1"/>
      <c r="L753" s="1"/>
      <c r="M753" s="1"/>
    </row>
    <row r="754" spans="1:13" ht="15.75" customHeight="1" x14ac:dyDescent="0.15">
      <c r="A754" s="1"/>
      <c r="B754" s="1"/>
      <c r="L754" s="1"/>
      <c r="M754" s="1"/>
    </row>
    <row r="755" spans="1:13" ht="15.75" customHeight="1" x14ac:dyDescent="0.15">
      <c r="A755" s="1"/>
      <c r="B755" s="1"/>
      <c r="L755" s="1"/>
      <c r="M755" s="1"/>
    </row>
    <row r="756" spans="1:13" ht="15.75" customHeight="1" x14ac:dyDescent="0.15">
      <c r="A756" s="1"/>
      <c r="B756" s="1"/>
      <c r="L756" s="1"/>
      <c r="M756" s="1"/>
    </row>
    <row r="757" spans="1:13" ht="15.75" customHeight="1" x14ac:dyDescent="0.15">
      <c r="A757" s="1"/>
      <c r="B757" s="1"/>
      <c r="L757" s="1"/>
      <c r="M757" s="1"/>
    </row>
    <row r="758" spans="1:13" ht="15.75" customHeight="1" x14ac:dyDescent="0.15">
      <c r="A758" s="1"/>
      <c r="B758" s="1"/>
      <c r="L758" s="1"/>
      <c r="M758" s="1"/>
    </row>
    <row r="759" spans="1:13" ht="15.75" customHeight="1" x14ac:dyDescent="0.15">
      <c r="A759" s="1"/>
      <c r="B759" s="1"/>
      <c r="L759" s="1"/>
      <c r="M759" s="1"/>
    </row>
    <row r="760" spans="1:13" ht="15.75" customHeight="1" x14ac:dyDescent="0.15">
      <c r="A760" s="1"/>
      <c r="B760" s="1"/>
      <c r="L760" s="1"/>
      <c r="M760" s="1"/>
    </row>
    <row r="761" spans="1:13" ht="15.75" customHeight="1" x14ac:dyDescent="0.15">
      <c r="A761" s="1"/>
      <c r="B761" s="1"/>
      <c r="L761" s="1"/>
      <c r="M761" s="1"/>
    </row>
    <row r="762" spans="1:13" ht="15.75" customHeight="1" x14ac:dyDescent="0.15">
      <c r="A762" s="1"/>
      <c r="B762" s="1"/>
      <c r="L762" s="1"/>
      <c r="M762" s="1"/>
    </row>
    <row r="763" spans="1:13" ht="15.75" customHeight="1" x14ac:dyDescent="0.15">
      <c r="A763" s="1"/>
      <c r="B763" s="1"/>
      <c r="L763" s="1"/>
      <c r="M763" s="1"/>
    </row>
    <row r="764" spans="1:13" ht="15.75" customHeight="1" x14ac:dyDescent="0.15">
      <c r="A764" s="1"/>
      <c r="B764" s="1"/>
      <c r="L764" s="1"/>
      <c r="M764" s="1"/>
    </row>
    <row r="765" spans="1:13" ht="15.75" customHeight="1" x14ac:dyDescent="0.15">
      <c r="A765" s="1"/>
      <c r="B765" s="1"/>
      <c r="L765" s="1"/>
      <c r="M765" s="1"/>
    </row>
    <row r="766" spans="1:13" ht="15.75" customHeight="1" x14ac:dyDescent="0.15">
      <c r="A766" s="1"/>
      <c r="B766" s="1"/>
      <c r="L766" s="1"/>
      <c r="M766" s="1"/>
    </row>
    <row r="767" spans="1:13" ht="15.75" customHeight="1" x14ac:dyDescent="0.15">
      <c r="A767" s="1"/>
      <c r="B767" s="1"/>
      <c r="L767" s="1"/>
      <c r="M767" s="1"/>
    </row>
    <row r="768" spans="1:13" ht="15.75" customHeight="1" x14ac:dyDescent="0.15">
      <c r="A768" s="1"/>
      <c r="B768" s="1"/>
      <c r="L768" s="1"/>
      <c r="M768" s="1"/>
    </row>
    <row r="769" spans="1:13" ht="15.75" customHeight="1" x14ac:dyDescent="0.15">
      <c r="A769" s="1"/>
      <c r="B769" s="1"/>
      <c r="L769" s="1"/>
      <c r="M769" s="1"/>
    </row>
    <row r="770" spans="1:13" ht="15.75" customHeight="1" x14ac:dyDescent="0.15">
      <c r="A770" s="1"/>
      <c r="B770" s="1"/>
      <c r="L770" s="1"/>
      <c r="M770" s="1"/>
    </row>
    <row r="771" spans="1:13" ht="15.75" customHeight="1" x14ac:dyDescent="0.15">
      <c r="A771" s="1"/>
      <c r="B771" s="1"/>
      <c r="L771" s="1"/>
      <c r="M771" s="1"/>
    </row>
    <row r="772" spans="1:13" ht="15.75" customHeight="1" x14ac:dyDescent="0.15">
      <c r="A772" s="1"/>
      <c r="B772" s="1"/>
      <c r="L772" s="1"/>
      <c r="M772" s="1"/>
    </row>
    <row r="773" spans="1:13" ht="15.75" customHeight="1" x14ac:dyDescent="0.15">
      <c r="A773" s="1"/>
      <c r="B773" s="1"/>
      <c r="L773" s="1"/>
      <c r="M773" s="1"/>
    </row>
    <row r="774" spans="1:13" ht="15.75" customHeight="1" x14ac:dyDescent="0.15">
      <c r="A774" s="1"/>
      <c r="B774" s="1"/>
      <c r="L774" s="1"/>
      <c r="M774" s="1"/>
    </row>
    <row r="775" spans="1:13" ht="15.75" customHeight="1" x14ac:dyDescent="0.15">
      <c r="A775" s="1"/>
      <c r="B775" s="1"/>
      <c r="L775" s="1"/>
      <c r="M775" s="1"/>
    </row>
    <row r="776" spans="1:13" ht="15.75" customHeight="1" x14ac:dyDescent="0.15">
      <c r="A776" s="1"/>
      <c r="B776" s="1"/>
      <c r="L776" s="1"/>
      <c r="M776" s="1"/>
    </row>
    <row r="777" spans="1:13" ht="15.75" customHeight="1" x14ac:dyDescent="0.15">
      <c r="A777" s="1"/>
      <c r="B777" s="1"/>
      <c r="L777" s="1"/>
      <c r="M777" s="1"/>
    </row>
    <row r="778" spans="1:13" ht="15.75" customHeight="1" x14ac:dyDescent="0.15">
      <c r="A778" s="1"/>
      <c r="B778" s="1"/>
      <c r="L778" s="1"/>
      <c r="M778" s="1"/>
    </row>
    <row r="779" spans="1:13" ht="15.75" customHeight="1" x14ac:dyDescent="0.15">
      <c r="A779" s="1"/>
      <c r="B779" s="1"/>
      <c r="L779" s="1"/>
      <c r="M779" s="1"/>
    </row>
    <row r="780" spans="1:13" ht="15.75" customHeight="1" x14ac:dyDescent="0.15">
      <c r="A780" s="1"/>
      <c r="B780" s="1"/>
      <c r="L780" s="1"/>
      <c r="M780" s="1"/>
    </row>
    <row r="781" spans="1:13" ht="15.75" customHeight="1" x14ac:dyDescent="0.15">
      <c r="A781" s="1"/>
      <c r="B781" s="1"/>
      <c r="L781" s="1"/>
      <c r="M781" s="1"/>
    </row>
    <row r="782" spans="1:13" ht="15.75" customHeight="1" x14ac:dyDescent="0.15">
      <c r="A782" s="1"/>
      <c r="B782" s="1"/>
      <c r="L782" s="1"/>
      <c r="M782" s="1"/>
    </row>
    <row r="783" spans="1:13" ht="15.75" customHeight="1" x14ac:dyDescent="0.15">
      <c r="A783" s="1"/>
      <c r="B783" s="1"/>
      <c r="L783" s="1"/>
      <c r="M783" s="1"/>
    </row>
    <row r="784" spans="1:13" ht="15.75" customHeight="1" x14ac:dyDescent="0.15">
      <c r="A784" s="1"/>
      <c r="B784" s="1"/>
      <c r="L784" s="1"/>
      <c r="M784" s="1"/>
    </row>
    <row r="785" spans="1:13" ht="15.75" customHeight="1" x14ac:dyDescent="0.15">
      <c r="A785" s="1"/>
      <c r="B785" s="1"/>
      <c r="L785" s="1"/>
      <c r="M785" s="1"/>
    </row>
    <row r="786" spans="1:13" ht="15.75" customHeight="1" x14ac:dyDescent="0.15">
      <c r="A786" s="1"/>
      <c r="B786" s="1"/>
      <c r="L786" s="1"/>
      <c r="M786" s="1"/>
    </row>
    <row r="787" spans="1:13" ht="15.75" customHeight="1" x14ac:dyDescent="0.15">
      <c r="A787" s="1"/>
      <c r="B787" s="1"/>
      <c r="L787" s="1"/>
      <c r="M787" s="1"/>
    </row>
    <row r="788" spans="1:13" ht="15.75" customHeight="1" x14ac:dyDescent="0.15">
      <c r="A788" s="1"/>
      <c r="B788" s="1"/>
      <c r="L788" s="1"/>
      <c r="M788" s="1"/>
    </row>
    <row r="789" spans="1:13" ht="15.75" customHeight="1" x14ac:dyDescent="0.15">
      <c r="A789" s="1"/>
      <c r="B789" s="1"/>
      <c r="L789" s="1"/>
      <c r="M789" s="1"/>
    </row>
    <row r="790" spans="1:13" ht="15.75" customHeight="1" x14ac:dyDescent="0.15">
      <c r="A790" s="1"/>
      <c r="B790" s="1"/>
      <c r="L790" s="1"/>
      <c r="M790" s="1"/>
    </row>
    <row r="791" spans="1:13" ht="15.75" customHeight="1" x14ac:dyDescent="0.15">
      <c r="A791" s="1"/>
      <c r="B791" s="1"/>
      <c r="L791" s="1"/>
      <c r="M791" s="1"/>
    </row>
    <row r="792" spans="1:13" ht="15.75" customHeight="1" x14ac:dyDescent="0.15">
      <c r="A792" s="1"/>
      <c r="B792" s="1"/>
      <c r="L792" s="1"/>
      <c r="M792" s="1"/>
    </row>
    <row r="793" spans="1:13" ht="15.75" customHeight="1" x14ac:dyDescent="0.15">
      <c r="A793" s="1"/>
      <c r="B793" s="1"/>
      <c r="L793" s="1"/>
      <c r="M793" s="1"/>
    </row>
    <row r="794" spans="1:13" ht="15.75" customHeight="1" x14ac:dyDescent="0.15">
      <c r="A794" s="1"/>
      <c r="B794" s="1"/>
      <c r="L794" s="1"/>
      <c r="M794" s="1"/>
    </row>
    <row r="795" spans="1:13" ht="15.75" customHeight="1" x14ac:dyDescent="0.15">
      <c r="A795" s="1"/>
      <c r="B795" s="1"/>
      <c r="L795" s="1"/>
      <c r="M795" s="1"/>
    </row>
    <row r="796" spans="1:13" ht="15.75" customHeight="1" x14ac:dyDescent="0.15">
      <c r="A796" s="1"/>
      <c r="B796" s="1"/>
      <c r="L796" s="1"/>
      <c r="M796" s="1"/>
    </row>
    <row r="797" spans="1:13" ht="15.75" customHeight="1" x14ac:dyDescent="0.15">
      <c r="A797" s="1"/>
      <c r="B797" s="1"/>
      <c r="L797" s="1"/>
      <c r="M797" s="1"/>
    </row>
    <row r="798" spans="1:13" ht="15.75" customHeight="1" x14ac:dyDescent="0.15">
      <c r="A798" s="1"/>
      <c r="B798" s="1"/>
      <c r="L798" s="1"/>
      <c r="M798" s="1"/>
    </row>
    <row r="799" spans="1:13" ht="15.75" customHeight="1" x14ac:dyDescent="0.15">
      <c r="A799" s="1"/>
      <c r="B799" s="1"/>
      <c r="L799" s="1"/>
      <c r="M799" s="1"/>
    </row>
    <row r="800" spans="1:13" ht="15.75" customHeight="1" x14ac:dyDescent="0.15">
      <c r="A800" s="1"/>
      <c r="B800" s="1"/>
      <c r="L800" s="1"/>
      <c r="M800" s="1"/>
    </row>
    <row r="801" spans="1:13" ht="15.75" customHeight="1" x14ac:dyDescent="0.15">
      <c r="A801" s="1"/>
      <c r="B801" s="1"/>
      <c r="L801" s="1"/>
      <c r="M801" s="1"/>
    </row>
    <row r="802" spans="1:13" ht="15.75" customHeight="1" x14ac:dyDescent="0.15">
      <c r="A802" s="1"/>
      <c r="B802" s="1"/>
      <c r="L802" s="1"/>
      <c r="M802" s="1"/>
    </row>
    <row r="803" spans="1:13" ht="15.75" customHeight="1" x14ac:dyDescent="0.15">
      <c r="A803" s="1"/>
      <c r="B803" s="1"/>
      <c r="L803" s="1"/>
      <c r="M803" s="1"/>
    </row>
    <row r="804" spans="1:13" ht="15.75" customHeight="1" x14ac:dyDescent="0.15">
      <c r="A804" s="1"/>
      <c r="B804" s="1"/>
      <c r="L804" s="1"/>
      <c r="M804" s="1"/>
    </row>
    <row r="805" spans="1:13" ht="15.75" customHeight="1" x14ac:dyDescent="0.15">
      <c r="A805" s="1"/>
      <c r="B805" s="1"/>
      <c r="L805" s="1"/>
      <c r="M805" s="1"/>
    </row>
    <row r="806" spans="1:13" ht="15.75" customHeight="1" x14ac:dyDescent="0.15">
      <c r="A806" s="1"/>
      <c r="B806" s="1"/>
      <c r="L806" s="1"/>
      <c r="M806" s="1"/>
    </row>
    <row r="807" spans="1:13" ht="15.75" customHeight="1" x14ac:dyDescent="0.15">
      <c r="A807" s="1"/>
      <c r="B807" s="1"/>
      <c r="L807" s="1"/>
      <c r="M807" s="1"/>
    </row>
    <row r="808" spans="1:13" ht="15.75" customHeight="1" x14ac:dyDescent="0.15">
      <c r="A808" s="1"/>
      <c r="B808" s="1"/>
      <c r="L808" s="1"/>
      <c r="M808" s="1"/>
    </row>
    <row r="809" spans="1:13" ht="15.75" customHeight="1" x14ac:dyDescent="0.15">
      <c r="A809" s="1"/>
      <c r="B809" s="1"/>
      <c r="L809" s="1"/>
      <c r="M809" s="1"/>
    </row>
    <row r="810" spans="1:13" ht="15.75" customHeight="1" x14ac:dyDescent="0.15">
      <c r="A810" s="1"/>
      <c r="B810" s="1"/>
      <c r="L810" s="1"/>
      <c r="M810" s="1"/>
    </row>
    <row r="811" spans="1:13" ht="15.75" customHeight="1" x14ac:dyDescent="0.15">
      <c r="A811" s="1"/>
      <c r="B811" s="1"/>
      <c r="L811" s="1"/>
      <c r="M811" s="1"/>
    </row>
    <row r="812" spans="1:13" ht="15.75" customHeight="1" x14ac:dyDescent="0.15">
      <c r="A812" s="1"/>
      <c r="B812" s="1"/>
      <c r="L812" s="1"/>
      <c r="M812" s="1"/>
    </row>
    <row r="813" spans="1:13" ht="15.75" customHeight="1" x14ac:dyDescent="0.15">
      <c r="A813" s="1"/>
      <c r="B813" s="1"/>
      <c r="L813" s="1"/>
      <c r="M813" s="1"/>
    </row>
    <row r="814" spans="1:13" ht="15.75" customHeight="1" x14ac:dyDescent="0.15">
      <c r="A814" s="1"/>
      <c r="B814" s="1"/>
      <c r="L814" s="1"/>
      <c r="M814" s="1"/>
    </row>
    <row r="815" spans="1:13" ht="15.75" customHeight="1" x14ac:dyDescent="0.15">
      <c r="A815" s="1"/>
      <c r="B815" s="1"/>
      <c r="L815" s="1"/>
      <c r="M815" s="1"/>
    </row>
    <row r="816" spans="1:13" ht="15.75" customHeight="1" x14ac:dyDescent="0.15">
      <c r="A816" s="1"/>
      <c r="B816" s="1"/>
      <c r="L816" s="1"/>
      <c r="M816" s="1"/>
    </row>
    <row r="817" spans="1:13" ht="15.75" customHeight="1" x14ac:dyDescent="0.15">
      <c r="A817" s="1"/>
      <c r="B817" s="1"/>
      <c r="L817" s="1"/>
      <c r="M817" s="1"/>
    </row>
    <row r="818" spans="1:13" ht="15.75" customHeight="1" x14ac:dyDescent="0.15">
      <c r="A818" s="1"/>
      <c r="B818" s="1"/>
      <c r="L818" s="1"/>
      <c r="M818" s="1"/>
    </row>
    <row r="819" spans="1:13" ht="15.75" customHeight="1" x14ac:dyDescent="0.15">
      <c r="A819" s="1"/>
      <c r="B819" s="1"/>
      <c r="L819" s="1"/>
      <c r="M819" s="1"/>
    </row>
    <row r="820" spans="1:13" ht="15.75" customHeight="1" x14ac:dyDescent="0.15">
      <c r="A820" s="1"/>
      <c r="B820" s="1"/>
      <c r="L820" s="1"/>
      <c r="M820" s="1"/>
    </row>
    <row r="821" spans="1:13" ht="15.75" customHeight="1" x14ac:dyDescent="0.15">
      <c r="A821" s="1"/>
      <c r="B821" s="1"/>
      <c r="L821" s="1"/>
      <c r="M821" s="1"/>
    </row>
    <row r="822" spans="1:13" ht="15.75" customHeight="1" x14ac:dyDescent="0.15">
      <c r="A822" s="1"/>
      <c r="B822" s="1"/>
      <c r="L822" s="1"/>
      <c r="M822" s="1"/>
    </row>
    <row r="823" spans="1:13" ht="15.75" customHeight="1" x14ac:dyDescent="0.15">
      <c r="A823" s="1"/>
      <c r="B823" s="1"/>
      <c r="L823" s="1"/>
      <c r="M823" s="1"/>
    </row>
    <row r="824" spans="1:13" ht="15.75" customHeight="1" x14ac:dyDescent="0.15">
      <c r="A824" s="1"/>
      <c r="B824" s="1"/>
      <c r="L824" s="1"/>
      <c r="M824" s="1"/>
    </row>
    <row r="825" spans="1:13" ht="15.75" customHeight="1" x14ac:dyDescent="0.15">
      <c r="A825" s="1"/>
      <c r="B825" s="1"/>
      <c r="L825" s="1"/>
      <c r="M825" s="1"/>
    </row>
    <row r="826" spans="1:13" ht="15.75" customHeight="1" x14ac:dyDescent="0.15">
      <c r="A826" s="1"/>
      <c r="B826" s="1"/>
      <c r="L826" s="1"/>
      <c r="M826" s="1"/>
    </row>
    <row r="827" spans="1:13" ht="15.75" customHeight="1" x14ac:dyDescent="0.15">
      <c r="A827" s="1"/>
      <c r="B827" s="1"/>
      <c r="L827" s="1"/>
      <c r="M827" s="1"/>
    </row>
    <row r="828" spans="1:13" ht="15.75" customHeight="1" x14ac:dyDescent="0.15">
      <c r="A828" s="1"/>
      <c r="B828" s="1"/>
      <c r="L828" s="1"/>
      <c r="M828" s="1"/>
    </row>
    <row r="829" spans="1:13" ht="15.75" customHeight="1" x14ac:dyDescent="0.15">
      <c r="A829" s="1"/>
      <c r="B829" s="1"/>
      <c r="L829" s="1"/>
      <c r="M829" s="1"/>
    </row>
    <row r="830" spans="1:13" ht="15.75" customHeight="1" x14ac:dyDescent="0.15">
      <c r="A830" s="1"/>
      <c r="B830" s="1"/>
      <c r="L830" s="1"/>
      <c r="M830" s="1"/>
    </row>
    <row r="831" spans="1:13" ht="15.75" customHeight="1" x14ac:dyDescent="0.15">
      <c r="A831" s="1"/>
      <c r="B831" s="1"/>
      <c r="L831" s="1"/>
      <c r="M831" s="1"/>
    </row>
    <row r="832" spans="1:13" ht="15.75" customHeight="1" x14ac:dyDescent="0.15">
      <c r="A832" s="1"/>
      <c r="B832" s="1"/>
      <c r="L832" s="1"/>
      <c r="M832" s="1"/>
    </row>
    <row r="833" spans="1:13" ht="15.75" customHeight="1" x14ac:dyDescent="0.15">
      <c r="A833" s="1"/>
      <c r="B833" s="1"/>
      <c r="L833" s="1"/>
      <c r="M833" s="1"/>
    </row>
    <row r="834" spans="1:13" ht="15.75" customHeight="1" x14ac:dyDescent="0.15">
      <c r="A834" s="1"/>
      <c r="B834" s="1"/>
      <c r="L834" s="1"/>
      <c r="M834" s="1"/>
    </row>
    <row r="835" spans="1:13" ht="15.75" customHeight="1" x14ac:dyDescent="0.15">
      <c r="A835" s="1"/>
      <c r="B835" s="1"/>
      <c r="L835" s="1"/>
      <c r="M835" s="1"/>
    </row>
    <row r="836" spans="1:13" ht="15.75" customHeight="1" x14ac:dyDescent="0.15">
      <c r="A836" s="1"/>
      <c r="B836" s="1"/>
      <c r="L836" s="1"/>
      <c r="M836" s="1"/>
    </row>
    <row r="837" spans="1:13" ht="15.75" customHeight="1" x14ac:dyDescent="0.15">
      <c r="A837" s="1"/>
      <c r="B837" s="1"/>
      <c r="L837" s="1"/>
      <c r="M837" s="1"/>
    </row>
    <row r="838" spans="1:13" ht="15.75" customHeight="1" x14ac:dyDescent="0.15">
      <c r="A838" s="1"/>
      <c r="B838" s="1"/>
      <c r="L838" s="1"/>
      <c r="M838" s="1"/>
    </row>
    <row r="839" spans="1:13" ht="15.75" customHeight="1" x14ac:dyDescent="0.15">
      <c r="A839" s="1"/>
      <c r="B839" s="1"/>
      <c r="L839" s="1"/>
      <c r="M839" s="1"/>
    </row>
    <row r="840" spans="1:13" ht="15.75" customHeight="1" x14ac:dyDescent="0.15">
      <c r="A840" s="1"/>
      <c r="B840" s="1"/>
      <c r="L840" s="1"/>
      <c r="M840" s="1"/>
    </row>
    <row r="841" spans="1:13" ht="15.75" customHeight="1" x14ac:dyDescent="0.15">
      <c r="A841" s="1"/>
      <c r="B841" s="1"/>
      <c r="L841" s="1"/>
      <c r="M841" s="1"/>
    </row>
    <row r="842" spans="1:13" ht="15.75" customHeight="1" x14ac:dyDescent="0.15">
      <c r="A842" s="1"/>
      <c r="B842" s="1"/>
      <c r="L842" s="1"/>
      <c r="M842" s="1"/>
    </row>
    <row r="843" spans="1:13" ht="15.75" customHeight="1" x14ac:dyDescent="0.15">
      <c r="A843" s="1"/>
      <c r="B843" s="1"/>
      <c r="L843" s="1"/>
      <c r="M843" s="1"/>
    </row>
    <row r="844" spans="1:13" ht="15.75" customHeight="1" x14ac:dyDescent="0.15">
      <c r="A844" s="1"/>
      <c r="B844" s="1"/>
      <c r="L844" s="1"/>
      <c r="M844" s="1"/>
    </row>
    <row r="845" spans="1:13" ht="15.75" customHeight="1" x14ac:dyDescent="0.15">
      <c r="A845" s="1"/>
      <c r="B845" s="1"/>
      <c r="L845" s="1"/>
      <c r="M845" s="1"/>
    </row>
    <row r="846" spans="1:13" ht="15.75" customHeight="1" x14ac:dyDescent="0.15">
      <c r="A846" s="1"/>
      <c r="B846" s="1"/>
      <c r="L846" s="1"/>
      <c r="M846" s="1"/>
    </row>
    <row r="847" spans="1:13" ht="15.75" customHeight="1" x14ac:dyDescent="0.15">
      <c r="A847" s="1"/>
      <c r="B847" s="1"/>
      <c r="L847" s="1"/>
      <c r="M847" s="1"/>
    </row>
    <row r="848" spans="1:13" ht="15.75" customHeight="1" x14ac:dyDescent="0.15">
      <c r="A848" s="1"/>
      <c r="B848" s="1"/>
      <c r="L848" s="1"/>
      <c r="M848" s="1"/>
    </row>
    <row r="849" spans="1:13" ht="15.75" customHeight="1" x14ac:dyDescent="0.15">
      <c r="A849" s="1"/>
      <c r="B849" s="1"/>
      <c r="L849" s="1"/>
      <c r="M849" s="1"/>
    </row>
    <row r="850" spans="1:13" ht="15.75" customHeight="1" x14ac:dyDescent="0.15">
      <c r="A850" s="1"/>
      <c r="B850" s="1"/>
      <c r="L850" s="1"/>
      <c r="M850" s="1"/>
    </row>
    <row r="851" spans="1:13" ht="15.75" customHeight="1" x14ac:dyDescent="0.15">
      <c r="A851" s="1"/>
      <c r="B851" s="1"/>
      <c r="L851" s="1"/>
      <c r="M851" s="1"/>
    </row>
    <row r="852" spans="1:13" ht="15.75" customHeight="1" x14ac:dyDescent="0.15">
      <c r="A852" s="1"/>
      <c r="B852" s="1"/>
      <c r="L852" s="1"/>
      <c r="M852" s="1"/>
    </row>
    <row r="853" spans="1:13" ht="15.75" customHeight="1" x14ac:dyDescent="0.15">
      <c r="A853" s="1"/>
      <c r="B853" s="1"/>
      <c r="L853" s="1"/>
      <c r="M853" s="1"/>
    </row>
    <row r="854" spans="1:13" ht="15.75" customHeight="1" x14ac:dyDescent="0.15">
      <c r="A854" s="1"/>
      <c r="B854" s="1"/>
      <c r="L854" s="1"/>
      <c r="M854" s="1"/>
    </row>
    <row r="855" spans="1:13" ht="15.75" customHeight="1" x14ac:dyDescent="0.15">
      <c r="A855" s="1"/>
      <c r="B855" s="1"/>
      <c r="L855" s="1"/>
      <c r="M855" s="1"/>
    </row>
    <row r="856" spans="1:13" ht="15.75" customHeight="1" x14ac:dyDescent="0.15">
      <c r="A856" s="1"/>
      <c r="B856" s="1"/>
      <c r="L856" s="1"/>
      <c r="M856" s="1"/>
    </row>
    <row r="857" spans="1:13" ht="15.75" customHeight="1" x14ac:dyDescent="0.15">
      <c r="A857" s="1"/>
      <c r="B857" s="1"/>
      <c r="L857" s="1"/>
      <c r="M857" s="1"/>
    </row>
    <row r="858" spans="1:13" ht="15.75" customHeight="1" x14ac:dyDescent="0.15">
      <c r="A858" s="1"/>
      <c r="B858" s="1"/>
      <c r="L858" s="1"/>
      <c r="M858" s="1"/>
    </row>
    <row r="859" spans="1:13" ht="15.75" customHeight="1" x14ac:dyDescent="0.15">
      <c r="A859" s="1"/>
      <c r="B859" s="1"/>
      <c r="L859" s="1"/>
      <c r="M859" s="1"/>
    </row>
    <row r="860" spans="1:13" ht="15.75" customHeight="1" x14ac:dyDescent="0.15">
      <c r="A860" s="1"/>
      <c r="B860" s="1"/>
      <c r="L860" s="1"/>
      <c r="M860" s="1"/>
    </row>
    <row r="861" spans="1:13" ht="15.75" customHeight="1" x14ac:dyDescent="0.15">
      <c r="A861" s="1"/>
      <c r="B861" s="1"/>
      <c r="L861" s="1"/>
      <c r="M861" s="1"/>
    </row>
    <row r="862" spans="1:13" ht="15.75" customHeight="1" x14ac:dyDescent="0.15">
      <c r="A862" s="1"/>
      <c r="B862" s="1"/>
      <c r="L862" s="1"/>
      <c r="M862" s="1"/>
    </row>
    <row r="863" spans="1:13" ht="15.75" customHeight="1" x14ac:dyDescent="0.15">
      <c r="A863" s="1"/>
      <c r="B863" s="1"/>
      <c r="L863" s="1"/>
      <c r="M863" s="1"/>
    </row>
    <row r="864" spans="1:13" ht="15.75" customHeight="1" x14ac:dyDescent="0.15">
      <c r="A864" s="1"/>
      <c r="B864" s="1"/>
      <c r="L864" s="1"/>
      <c r="M864" s="1"/>
    </row>
    <row r="865" spans="1:13" ht="15.75" customHeight="1" x14ac:dyDescent="0.15">
      <c r="A865" s="1"/>
      <c r="B865" s="1"/>
      <c r="L865" s="1"/>
      <c r="M865" s="1"/>
    </row>
    <row r="866" spans="1:13" ht="15.75" customHeight="1" x14ac:dyDescent="0.15">
      <c r="A866" s="1"/>
      <c r="B866" s="1"/>
      <c r="L866" s="1"/>
      <c r="M866" s="1"/>
    </row>
    <row r="867" spans="1:13" ht="15.75" customHeight="1" x14ac:dyDescent="0.15">
      <c r="A867" s="1"/>
      <c r="B867" s="1"/>
      <c r="L867" s="1"/>
      <c r="M867" s="1"/>
    </row>
    <row r="868" spans="1:13" ht="15.75" customHeight="1" x14ac:dyDescent="0.15">
      <c r="A868" s="1"/>
      <c r="B868" s="1"/>
      <c r="L868" s="1"/>
      <c r="M868" s="1"/>
    </row>
    <row r="869" spans="1:13" ht="15.75" customHeight="1" x14ac:dyDescent="0.15">
      <c r="A869" s="1"/>
      <c r="B869" s="1"/>
      <c r="L869" s="1"/>
      <c r="M869" s="1"/>
    </row>
    <row r="870" spans="1:13" ht="15.75" customHeight="1" x14ac:dyDescent="0.15">
      <c r="A870" s="1"/>
      <c r="B870" s="1"/>
      <c r="L870" s="1"/>
      <c r="M870" s="1"/>
    </row>
    <row r="871" spans="1:13" ht="15.75" customHeight="1" x14ac:dyDescent="0.15">
      <c r="A871" s="1"/>
      <c r="B871" s="1"/>
      <c r="L871" s="1"/>
      <c r="M871" s="1"/>
    </row>
    <row r="872" spans="1:13" ht="15.75" customHeight="1" x14ac:dyDescent="0.15">
      <c r="A872" s="1"/>
      <c r="B872" s="1"/>
      <c r="L872" s="1"/>
      <c r="M872" s="1"/>
    </row>
    <row r="873" spans="1:13" ht="15.75" customHeight="1" x14ac:dyDescent="0.15">
      <c r="A873" s="1"/>
      <c r="B873" s="1"/>
      <c r="L873" s="1"/>
      <c r="M873" s="1"/>
    </row>
    <row r="874" spans="1:13" ht="15.75" customHeight="1" x14ac:dyDescent="0.15">
      <c r="A874" s="1"/>
      <c r="B874" s="1"/>
      <c r="L874" s="1"/>
      <c r="M874" s="1"/>
    </row>
    <row r="875" spans="1:13" ht="15.75" customHeight="1" x14ac:dyDescent="0.15">
      <c r="A875" s="1"/>
      <c r="B875" s="1"/>
      <c r="L875" s="1"/>
      <c r="M875" s="1"/>
    </row>
    <row r="876" spans="1:13" ht="15.75" customHeight="1" x14ac:dyDescent="0.15">
      <c r="A876" s="1"/>
      <c r="B876" s="1"/>
      <c r="L876" s="1"/>
      <c r="M876" s="1"/>
    </row>
    <row r="877" spans="1:13" ht="15.75" customHeight="1" x14ac:dyDescent="0.15">
      <c r="A877" s="1"/>
      <c r="B877" s="1"/>
      <c r="L877" s="1"/>
      <c r="M877" s="1"/>
    </row>
    <row r="878" spans="1:13" ht="15.75" customHeight="1" x14ac:dyDescent="0.15">
      <c r="A878" s="1"/>
      <c r="B878" s="1"/>
      <c r="L878" s="1"/>
      <c r="M878" s="1"/>
    </row>
    <row r="879" spans="1:13" ht="15.75" customHeight="1" x14ac:dyDescent="0.15">
      <c r="A879" s="1"/>
      <c r="B879" s="1"/>
      <c r="L879" s="1"/>
      <c r="M879" s="1"/>
    </row>
    <row r="880" spans="1:13" ht="15.75" customHeight="1" x14ac:dyDescent="0.15">
      <c r="A880" s="1"/>
      <c r="B880" s="1"/>
      <c r="L880" s="1"/>
      <c r="M880" s="1"/>
    </row>
    <row r="881" spans="1:13" ht="15.75" customHeight="1" x14ac:dyDescent="0.15">
      <c r="A881" s="1"/>
      <c r="B881" s="1"/>
      <c r="L881" s="1"/>
      <c r="M881" s="1"/>
    </row>
    <row r="882" spans="1:13" ht="15.75" customHeight="1" x14ac:dyDescent="0.15">
      <c r="A882" s="1"/>
      <c r="B882" s="1"/>
      <c r="L882" s="1"/>
      <c r="M882" s="1"/>
    </row>
    <row r="883" spans="1:13" ht="15.75" customHeight="1" x14ac:dyDescent="0.15">
      <c r="A883" s="1"/>
      <c r="B883" s="1"/>
      <c r="L883" s="1"/>
      <c r="M883" s="1"/>
    </row>
    <row r="884" spans="1:13" ht="15.75" customHeight="1" x14ac:dyDescent="0.15">
      <c r="A884" s="1"/>
      <c r="B884" s="1"/>
      <c r="L884" s="1"/>
      <c r="M884" s="1"/>
    </row>
    <row r="885" spans="1:13" ht="15.75" customHeight="1" x14ac:dyDescent="0.15">
      <c r="A885" s="1"/>
      <c r="B885" s="1"/>
      <c r="L885" s="1"/>
      <c r="M885" s="1"/>
    </row>
    <row r="886" spans="1:13" ht="15.75" customHeight="1" x14ac:dyDescent="0.15">
      <c r="A886" s="1"/>
      <c r="B886" s="1"/>
      <c r="L886" s="1"/>
      <c r="M886" s="1"/>
    </row>
    <row r="887" spans="1:13" ht="15.75" customHeight="1" x14ac:dyDescent="0.15">
      <c r="A887" s="1"/>
      <c r="B887" s="1"/>
      <c r="L887" s="1"/>
      <c r="M887" s="1"/>
    </row>
    <row r="888" spans="1:13" ht="15.75" customHeight="1" x14ac:dyDescent="0.15">
      <c r="A888" s="1"/>
      <c r="B888" s="1"/>
      <c r="L888" s="1"/>
      <c r="M888" s="1"/>
    </row>
    <row r="889" spans="1:13" ht="15.75" customHeight="1" x14ac:dyDescent="0.15">
      <c r="A889" s="1"/>
      <c r="B889" s="1"/>
      <c r="L889" s="1"/>
      <c r="M889" s="1"/>
    </row>
    <row r="890" spans="1:13" ht="15.75" customHeight="1" x14ac:dyDescent="0.15">
      <c r="A890" s="1"/>
      <c r="B890" s="1"/>
      <c r="L890" s="1"/>
      <c r="M890" s="1"/>
    </row>
    <row r="891" spans="1:13" ht="15.75" customHeight="1" x14ac:dyDescent="0.15">
      <c r="A891" s="1"/>
      <c r="B891" s="1"/>
      <c r="L891" s="1"/>
      <c r="M891" s="1"/>
    </row>
    <row r="892" spans="1:13" ht="15.75" customHeight="1" x14ac:dyDescent="0.15">
      <c r="A892" s="1"/>
      <c r="B892" s="1"/>
      <c r="L892" s="1"/>
      <c r="M892" s="1"/>
    </row>
    <row r="893" spans="1:13" ht="15.75" customHeight="1" x14ac:dyDescent="0.15">
      <c r="A893" s="1"/>
      <c r="B893" s="1"/>
      <c r="L893" s="1"/>
      <c r="M893" s="1"/>
    </row>
    <row r="894" spans="1:13" ht="15.75" customHeight="1" x14ac:dyDescent="0.15">
      <c r="A894" s="1"/>
      <c r="B894" s="1"/>
      <c r="L894" s="1"/>
      <c r="M894" s="1"/>
    </row>
    <row r="895" spans="1:13" ht="15.75" customHeight="1" x14ac:dyDescent="0.15">
      <c r="A895" s="1"/>
      <c r="B895" s="1"/>
      <c r="L895" s="1"/>
      <c r="M895" s="1"/>
    </row>
    <row r="896" spans="1:13" ht="15.75" customHeight="1" x14ac:dyDescent="0.15">
      <c r="A896" s="1"/>
      <c r="B896" s="1"/>
      <c r="L896" s="1"/>
      <c r="M896" s="1"/>
    </row>
    <row r="897" spans="1:13" ht="15.75" customHeight="1" x14ac:dyDescent="0.15">
      <c r="A897" s="1"/>
      <c r="B897" s="1"/>
      <c r="L897" s="1"/>
      <c r="M897" s="1"/>
    </row>
    <row r="898" spans="1:13" ht="15.75" customHeight="1" x14ac:dyDescent="0.15">
      <c r="A898" s="1"/>
      <c r="B898" s="1"/>
      <c r="L898" s="1"/>
      <c r="M898" s="1"/>
    </row>
    <row r="899" spans="1:13" ht="15.75" customHeight="1" x14ac:dyDescent="0.15">
      <c r="A899" s="1"/>
      <c r="B899" s="1"/>
      <c r="L899" s="1"/>
      <c r="M899" s="1"/>
    </row>
    <row r="900" spans="1:13" ht="15.75" customHeight="1" x14ac:dyDescent="0.15">
      <c r="A900" s="1"/>
      <c r="B900" s="1"/>
      <c r="L900" s="1"/>
      <c r="M900" s="1"/>
    </row>
    <row r="901" spans="1:13" ht="15.75" customHeight="1" x14ac:dyDescent="0.15">
      <c r="A901" s="1"/>
      <c r="B901" s="1"/>
      <c r="L901" s="1"/>
      <c r="M901" s="1"/>
    </row>
    <row r="902" spans="1:13" ht="15.75" customHeight="1" x14ac:dyDescent="0.15">
      <c r="A902" s="1"/>
      <c r="B902" s="1"/>
      <c r="L902" s="1"/>
      <c r="M902" s="1"/>
    </row>
    <row r="903" spans="1:13" ht="15.75" customHeight="1" x14ac:dyDescent="0.15">
      <c r="A903" s="1"/>
      <c r="B903" s="1"/>
      <c r="L903" s="1"/>
      <c r="M903" s="1"/>
    </row>
    <row r="904" spans="1:13" ht="15.75" customHeight="1" x14ac:dyDescent="0.15">
      <c r="A904" s="1"/>
      <c r="B904" s="1"/>
      <c r="L904" s="1"/>
      <c r="M904" s="1"/>
    </row>
    <row r="905" spans="1:13" ht="15.75" customHeight="1" x14ac:dyDescent="0.15">
      <c r="A905" s="1"/>
      <c r="B905" s="1"/>
      <c r="L905" s="1"/>
      <c r="M905" s="1"/>
    </row>
    <row r="906" spans="1:13" ht="15.75" customHeight="1" x14ac:dyDescent="0.15">
      <c r="A906" s="1"/>
      <c r="B906" s="1"/>
      <c r="L906" s="1"/>
      <c r="M906" s="1"/>
    </row>
    <row r="907" spans="1:13" ht="15.75" customHeight="1" x14ac:dyDescent="0.15">
      <c r="A907" s="1"/>
      <c r="B907" s="1"/>
      <c r="L907" s="1"/>
      <c r="M907" s="1"/>
    </row>
    <row r="908" spans="1:13" ht="15.75" customHeight="1" x14ac:dyDescent="0.15">
      <c r="A908" s="1"/>
      <c r="B908" s="1"/>
      <c r="L908" s="1"/>
      <c r="M908" s="1"/>
    </row>
    <row r="909" spans="1:13" ht="15.75" customHeight="1" x14ac:dyDescent="0.15">
      <c r="A909" s="1"/>
      <c r="B909" s="1"/>
      <c r="L909" s="1"/>
      <c r="M909" s="1"/>
    </row>
    <row r="910" spans="1:13" ht="15.75" customHeight="1" x14ac:dyDescent="0.15">
      <c r="A910" s="1"/>
      <c r="B910" s="1"/>
      <c r="L910" s="1"/>
      <c r="M910" s="1"/>
    </row>
    <row r="911" spans="1:13" ht="15.75" customHeight="1" x14ac:dyDescent="0.15">
      <c r="A911" s="1"/>
      <c r="B911" s="1"/>
      <c r="L911" s="1"/>
      <c r="M911" s="1"/>
    </row>
    <row r="912" spans="1:13" ht="15.75" customHeight="1" x14ac:dyDescent="0.15">
      <c r="A912" s="1"/>
      <c r="B912" s="1"/>
      <c r="L912" s="1"/>
      <c r="M912" s="1"/>
    </row>
    <row r="913" spans="1:13" ht="15.75" customHeight="1" x14ac:dyDescent="0.15">
      <c r="A913" s="1"/>
      <c r="B913" s="1"/>
      <c r="L913" s="1"/>
      <c r="M913" s="1"/>
    </row>
    <row r="914" spans="1:13" ht="15.75" customHeight="1" x14ac:dyDescent="0.15">
      <c r="A914" s="1"/>
      <c r="B914" s="1"/>
      <c r="L914" s="1"/>
      <c r="M914" s="1"/>
    </row>
    <row r="915" spans="1:13" ht="15.75" customHeight="1" x14ac:dyDescent="0.15">
      <c r="A915" s="1"/>
      <c r="B915" s="1"/>
      <c r="L915" s="1"/>
      <c r="M915" s="1"/>
    </row>
    <row r="916" spans="1:13" ht="15.75" customHeight="1" x14ac:dyDescent="0.15">
      <c r="A916" s="1"/>
      <c r="B916" s="1"/>
      <c r="L916" s="1"/>
      <c r="M916" s="1"/>
    </row>
    <row r="917" spans="1:13" ht="15.75" customHeight="1" x14ac:dyDescent="0.15">
      <c r="A917" s="1"/>
      <c r="B917" s="1"/>
      <c r="L917" s="1"/>
      <c r="M917" s="1"/>
    </row>
    <row r="918" spans="1:13" ht="15.75" customHeight="1" x14ac:dyDescent="0.15">
      <c r="A918" s="1"/>
      <c r="B918" s="1"/>
      <c r="L918" s="1"/>
      <c r="M918" s="1"/>
    </row>
    <row r="919" spans="1:13" ht="15.75" customHeight="1" x14ac:dyDescent="0.15">
      <c r="A919" s="1"/>
      <c r="B919" s="1"/>
      <c r="L919" s="1"/>
      <c r="M919" s="1"/>
    </row>
    <row r="920" spans="1:13" ht="15.75" customHeight="1" x14ac:dyDescent="0.15">
      <c r="A920" s="1"/>
      <c r="B920" s="1"/>
      <c r="L920" s="1"/>
      <c r="M920" s="1"/>
    </row>
    <row r="921" spans="1:13" ht="15.75" customHeight="1" x14ac:dyDescent="0.15">
      <c r="A921" s="1"/>
      <c r="B921" s="1"/>
      <c r="L921" s="1"/>
      <c r="M921" s="1"/>
    </row>
    <row r="922" spans="1:13" ht="15.75" customHeight="1" x14ac:dyDescent="0.15">
      <c r="A922" s="1"/>
      <c r="B922" s="1"/>
      <c r="L922" s="1"/>
      <c r="M922" s="1"/>
    </row>
    <row r="923" spans="1:13" ht="15.75" customHeight="1" x14ac:dyDescent="0.15">
      <c r="A923" s="1"/>
      <c r="B923" s="1"/>
      <c r="L923" s="1"/>
      <c r="M923" s="1"/>
    </row>
    <row r="924" spans="1:13" ht="15.75" customHeight="1" x14ac:dyDescent="0.15">
      <c r="A924" s="1"/>
      <c r="B924" s="1"/>
      <c r="L924" s="1"/>
      <c r="M924" s="1"/>
    </row>
    <row r="925" spans="1:13" ht="15.75" customHeight="1" x14ac:dyDescent="0.15">
      <c r="A925" s="1"/>
      <c r="B925" s="1"/>
      <c r="L925" s="1"/>
      <c r="M925" s="1"/>
    </row>
    <row r="926" spans="1:13" ht="15.75" customHeight="1" x14ac:dyDescent="0.15">
      <c r="A926" s="1"/>
      <c r="B926" s="1"/>
      <c r="L926" s="1"/>
      <c r="M926" s="1"/>
    </row>
    <row r="927" spans="1:13" ht="15.75" customHeight="1" x14ac:dyDescent="0.15">
      <c r="A927" s="1"/>
      <c r="B927" s="1"/>
      <c r="L927" s="1"/>
      <c r="M927" s="1"/>
    </row>
    <row r="928" spans="1:13" ht="15.75" customHeight="1" x14ac:dyDescent="0.15">
      <c r="A928" s="1"/>
      <c r="B928" s="1"/>
      <c r="L928" s="1"/>
      <c r="M928" s="1"/>
    </row>
    <row r="929" spans="1:13" ht="15.75" customHeight="1" x14ac:dyDescent="0.15">
      <c r="A929" s="1"/>
      <c r="B929" s="1"/>
      <c r="L929" s="1"/>
      <c r="M929" s="1"/>
    </row>
    <row r="930" spans="1:13" ht="15.75" customHeight="1" x14ac:dyDescent="0.15">
      <c r="A930" s="1"/>
      <c r="B930" s="1"/>
      <c r="L930" s="1"/>
      <c r="M930" s="1"/>
    </row>
    <row r="931" spans="1:13" ht="15.75" customHeight="1" x14ac:dyDescent="0.15">
      <c r="A931" s="1"/>
      <c r="B931" s="1"/>
      <c r="L931" s="1"/>
      <c r="M931" s="1"/>
    </row>
    <row r="932" spans="1:13" ht="15.75" customHeight="1" x14ac:dyDescent="0.15">
      <c r="A932" s="1"/>
      <c r="B932" s="1"/>
      <c r="L932" s="1"/>
      <c r="M932" s="1"/>
    </row>
    <row r="933" spans="1:13" ht="15.75" customHeight="1" x14ac:dyDescent="0.15">
      <c r="A933" s="1"/>
      <c r="B933" s="1"/>
      <c r="L933" s="1"/>
      <c r="M933" s="1"/>
    </row>
    <row r="934" spans="1:13" ht="15.75" customHeight="1" x14ac:dyDescent="0.15">
      <c r="A934" s="1"/>
      <c r="B934" s="1"/>
      <c r="L934" s="1"/>
      <c r="M934" s="1"/>
    </row>
    <row r="935" spans="1:13" ht="15.75" customHeight="1" x14ac:dyDescent="0.15">
      <c r="A935" s="1"/>
      <c r="B935" s="1"/>
      <c r="L935" s="1"/>
      <c r="M935" s="1"/>
    </row>
    <row r="936" spans="1:13" ht="15.75" customHeight="1" x14ac:dyDescent="0.15">
      <c r="A936" s="1"/>
      <c r="B936" s="1"/>
      <c r="L936" s="1"/>
      <c r="M936" s="1"/>
    </row>
    <row r="937" spans="1:13" ht="15.75" customHeight="1" x14ac:dyDescent="0.15">
      <c r="A937" s="1"/>
      <c r="B937" s="1"/>
      <c r="L937" s="1"/>
      <c r="M937" s="1"/>
    </row>
    <row r="938" spans="1:13" ht="15.75" customHeight="1" x14ac:dyDescent="0.15">
      <c r="A938" s="1"/>
      <c r="B938" s="1"/>
      <c r="L938" s="1"/>
      <c r="M938" s="1"/>
    </row>
    <row r="939" spans="1:13" ht="15.75" customHeight="1" x14ac:dyDescent="0.15">
      <c r="A939" s="1"/>
      <c r="B939" s="1"/>
      <c r="L939" s="1"/>
      <c r="M939" s="1"/>
    </row>
    <row r="940" spans="1:13" ht="15.75" customHeight="1" x14ac:dyDescent="0.15">
      <c r="A940" s="1"/>
      <c r="B940" s="1"/>
      <c r="L940" s="1"/>
      <c r="M940" s="1"/>
    </row>
    <row r="941" spans="1:13" ht="15.75" customHeight="1" x14ac:dyDescent="0.15">
      <c r="A941" s="1"/>
      <c r="B941" s="1"/>
      <c r="L941" s="1"/>
      <c r="M941" s="1"/>
    </row>
    <row r="942" spans="1:13" ht="15.75" customHeight="1" x14ac:dyDescent="0.15">
      <c r="A942" s="1"/>
      <c r="B942" s="1"/>
      <c r="L942" s="1"/>
      <c r="M942" s="1"/>
    </row>
    <row r="943" spans="1:13" ht="15.75" customHeight="1" x14ac:dyDescent="0.15">
      <c r="A943" s="1"/>
      <c r="B943" s="1"/>
      <c r="L943" s="1"/>
      <c r="M943" s="1"/>
    </row>
    <row r="944" spans="1:13" ht="15.75" customHeight="1" x14ac:dyDescent="0.15">
      <c r="A944" s="1"/>
      <c r="B944" s="1"/>
      <c r="L944" s="1"/>
      <c r="M944" s="1"/>
    </row>
    <row r="945" spans="1:13" ht="15.75" customHeight="1" x14ac:dyDescent="0.15">
      <c r="A945" s="1"/>
      <c r="B945" s="1"/>
      <c r="L945" s="1"/>
      <c r="M945" s="1"/>
    </row>
    <row r="946" spans="1:13" ht="15.75" customHeight="1" x14ac:dyDescent="0.15">
      <c r="A946" s="1"/>
      <c r="B946" s="1"/>
      <c r="L946" s="1"/>
      <c r="M946" s="1"/>
    </row>
    <row r="947" spans="1:13" ht="15.75" customHeight="1" x14ac:dyDescent="0.15">
      <c r="A947" s="1"/>
      <c r="B947" s="1"/>
      <c r="L947" s="1"/>
      <c r="M947" s="1"/>
    </row>
    <row r="948" spans="1:13" ht="15.75" customHeight="1" x14ac:dyDescent="0.15">
      <c r="A948" s="1"/>
      <c r="B948" s="1"/>
      <c r="L948" s="1"/>
      <c r="M948" s="1"/>
    </row>
    <row r="949" spans="1:13" ht="15.75" customHeight="1" x14ac:dyDescent="0.15">
      <c r="A949" s="1"/>
      <c r="B949" s="1"/>
      <c r="L949" s="1"/>
      <c r="M949" s="1"/>
    </row>
    <row r="950" spans="1:13" ht="15.75" customHeight="1" x14ac:dyDescent="0.15">
      <c r="A950" s="1"/>
      <c r="B950" s="1"/>
      <c r="L950" s="1"/>
      <c r="M950" s="1"/>
    </row>
    <row r="951" spans="1:13" ht="15.75" customHeight="1" x14ac:dyDescent="0.15">
      <c r="A951" s="1"/>
      <c r="B951" s="1"/>
      <c r="L951" s="1"/>
      <c r="M951" s="1"/>
    </row>
    <row r="952" spans="1:13" ht="15.75" customHeight="1" x14ac:dyDescent="0.15">
      <c r="A952" s="1"/>
      <c r="B952" s="1"/>
      <c r="L952" s="1"/>
      <c r="M952" s="1"/>
    </row>
    <row r="953" spans="1:13" ht="15.75" customHeight="1" x14ac:dyDescent="0.15">
      <c r="A953" s="1"/>
      <c r="B953" s="1"/>
      <c r="L953" s="1"/>
      <c r="M953" s="1"/>
    </row>
    <row r="954" spans="1:13" ht="15.75" customHeight="1" x14ac:dyDescent="0.15">
      <c r="A954" s="1"/>
      <c r="B954" s="1"/>
      <c r="L954" s="1"/>
      <c r="M954" s="1"/>
    </row>
    <row r="955" spans="1:13" ht="15.75" customHeight="1" x14ac:dyDescent="0.15">
      <c r="A955" s="1"/>
      <c r="B955" s="1"/>
      <c r="L955" s="1"/>
      <c r="M955" s="1"/>
    </row>
    <row r="956" spans="1:13" ht="15.75" customHeight="1" x14ac:dyDescent="0.15">
      <c r="A956" s="1"/>
      <c r="B956" s="1"/>
      <c r="L956" s="1"/>
      <c r="M956" s="1"/>
    </row>
    <row r="957" spans="1:13" ht="15.75" customHeight="1" x14ac:dyDescent="0.15">
      <c r="A957" s="1"/>
      <c r="B957" s="1"/>
      <c r="L957" s="1"/>
      <c r="M957" s="1"/>
    </row>
    <row r="958" spans="1:13" ht="15.75" customHeight="1" x14ac:dyDescent="0.15">
      <c r="A958" s="1"/>
      <c r="B958" s="1"/>
      <c r="L958" s="1"/>
      <c r="M958" s="1"/>
    </row>
    <row r="959" spans="1:13" ht="15.75" customHeight="1" x14ac:dyDescent="0.15">
      <c r="A959" s="1"/>
      <c r="B959" s="1"/>
      <c r="L959" s="1"/>
      <c r="M959" s="1"/>
    </row>
    <row r="960" spans="1:13" ht="15.75" customHeight="1" x14ac:dyDescent="0.15">
      <c r="A960" s="1"/>
      <c r="B960" s="1"/>
      <c r="L960" s="1"/>
      <c r="M960" s="1"/>
    </row>
    <row r="961" spans="1:13" ht="15.75" customHeight="1" x14ac:dyDescent="0.15">
      <c r="A961" s="1"/>
      <c r="B961" s="1"/>
      <c r="L961" s="1"/>
      <c r="M961" s="1"/>
    </row>
    <row r="962" spans="1:13" ht="15.75" customHeight="1" x14ac:dyDescent="0.15">
      <c r="A962" s="1"/>
      <c r="B962" s="1"/>
      <c r="L962" s="1"/>
      <c r="M962" s="1"/>
    </row>
    <row r="963" spans="1:13" ht="15.75" customHeight="1" x14ac:dyDescent="0.15">
      <c r="A963" s="1"/>
      <c r="B963" s="1"/>
      <c r="L963" s="1"/>
      <c r="M963" s="1"/>
    </row>
    <row r="964" spans="1:13" ht="15.75" customHeight="1" x14ac:dyDescent="0.15">
      <c r="A964" s="1"/>
      <c r="B964" s="1"/>
      <c r="L964" s="1"/>
      <c r="M964" s="1"/>
    </row>
    <row r="965" spans="1:13" ht="15.75" customHeight="1" x14ac:dyDescent="0.15">
      <c r="A965" s="1"/>
      <c r="B965" s="1"/>
      <c r="L965" s="1"/>
      <c r="M965" s="1"/>
    </row>
    <row r="966" spans="1:13" ht="15.75" customHeight="1" x14ac:dyDescent="0.15">
      <c r="A966" s="1"/>
      <c r="B966" s="1"/>
      <c r="L966" s="1"/>
      <c r="M966" s="1"/>
    </row>
    <row r="967" spans="1:13" ht="15.75" customHeight="1" x14ac:dyDescent="0.15">
      <c r="A967" s="1"/>
      <c r="B967" s="1"/>
      <c r="L967" s="1"/>
      <c r="M967" s="1"/>
    </row>
    <row r="968" spans="1:13" ht="15.75" customHeight="1" x14ac:dyDescent="0.15">
      <c r="A968" s="1"/>
      <c r="B968" s="1"/>
      <c r="L968" s="1"/>
      <c r="M968" s="1"/>
    </row>
    <row r="969" spans="1:13" ht="15.75" customHeight="1" x14ac:dyDescent="0.15">
      <c r="A969" s="1"/>
      <c r="B969" s="1"/>
      <c r="L969" s="1"/>
      <c r="M969" s="1"/>
    </row>
    <row r="970" spans="1:13" ht="15.75" customHeight="1" x14ac:dyDescent="0.15">
      <c r="A970" s="1"/>
      <c r="B970" s="1"/>
      <c r="L970" s="1"/>
      <c r="M970" s="1"/>
    </row>
    <row r="971" spans="1:13" ht="15.75" customHeight="1" x14ac:dyDescent="0.15">
      <c r="A971" s="1"/>
      <c r="B971" s="1"/>
      <c r="L971" s="1"/>
      <c r="M971" s="1"/>
    </row>
    <row r="972" spans="1:13" ht="15.75" customHeight="1" x14ac:dyDescent="0.15">
      <c r="A972" s="1"/>
      <c r="B972" s="1"/>
      <c r="L972" s="1"/>
      <c r="M972" s="1"/>
    </row>
    <row r="973" spans="1:13" ht="15.75" customHeight="1" x14ac:dyDescent="0.15">
      <c r="A973" s="1"/>
      <c r="B973" s="1"/>
      <c r="L973" s="1"/>
      <c r="M973" s="1"/>
    </row>
    <row r="974" spans="1:13" ht="15.75" customHeight="1" x14ac:dyDescent="0.15">
      <c r="A974" s="1"/>
      <c r="B974" s="1"/>
      <c r="L974" s="1"/>
      <c r="M974" s="1"/>
    </row>
    <row r="975" spans="1:13" ht="15.75" customHeight="1" x14ac:dyDescent="0.15">
      <c r="A975" s="1"/>
      <c r="B975" s="1"/>
      <c r="L975" s="1"/>
      <c r="M975" s="1"/>
    </row>
    <row r="976" spans="1:13" ht="15.75" customHeight="1" x14ac:dyDescent="0.15">
      <c r="A976" s="1"/>
      <c r="B976" s="1"/>
      <c r="L976" s="1"/>
      <c r="M976" s="1"/>
    </row>
    <row r="977" spans="1:13" ht="15.75" customHeight="1" x14ac:dyDescent="0.15">
      <c r="A977" s="1"/>
      <c r="B977" s="1"/>
      <c r="L977" s="1"/>
      <c r="M977" s="1"/>
    </row>
    <row r="978" spans="1:13" ht="15.75" customHeight="1" x14ac:dyDescent="0.15">
      <c r="A978" s="1"/>
      <c r="B978" s="1"/>
      <c r="L978" s="1"/>
      <c r="M978" s="1"/>
    </row>
    <row r="979" spans="1:13" ht="15.75" customHeight="1" x14ac:dyDescent="0.15">
      <c r="A979" s="1"/>
      <c r="B979" s="1"/>
      <c r="L979" s="1"/>
      <c r="M979" s="1"/>
    </row>
    <row r="980" spans="1:13" ht="15.75" customHeight="1" x14ac:dyDescent="0.15">
      <c r="A980" s="1"/>
      <c r="B980" s="1"/>
      <c r="L980" s="1"/>
      <c r="M980" s="1"/>
    </row>
    <row r="981" spans="1:13" ht="15.75" customHeight="1" x14ac:dyDescent="0.15">
      <c r="A981" s="1"/>
      <c r="B981" s="1"/>
      <c r="L981" s="1"/>
      <c r="M981" s="1"/>
    </row>
    <row r="982" spans="1:13" ht="15.75" customHeight="1" x14ac:dyDescent="0.15">
      <c r="A982" s="1"/>
      <c r="B982" s="1"/>
      <c r="L982" s="1"/>
      <c r="M982" s="1"/>
    </row>
    <row r="983" spans="1:13" ht="15.75" customHeight="1" x14ac:dyDescent="0.15">
      <c r="A983" s="1"/>
      <c r="B983" s="1"/>
      <c r="L983" s="1"/>
      <c r="M983" s="1"/>
    </row>
    <row r="984" spans="1:13" ht="15.75" customHeight="1" x14ac:dyDescent="0.15">
      <c r="A984" s="1"/>
      <c r="B984" s="1"/>
      <c r="L984" s="1"/>
      <c r="M984" s="1"/>
    </row>
    <row r="985" spans="1:13" ht="15.75" customHeight="1" x14ac:dyDescent="0.15">
      <c r="A985" s="1"/>
      <c r="B985" s="1"/>
      <c r="L985" s="1"/>
      <c r="M985" s="1"/>
    </row>
    <row r="986" spans="1:13" ht="15.75" customHeight="1" x14ac:dyDescent="0.15">
      <c r="A986" s="1"/>
      <c r="B986" s="1"/>
      <c r="L986" s="1"/>
      <c r="M986" s="1"/>
    </row>
    <row r="987" spans="1:13" ht="15.75" customHeight="1" x14ac:dyDescent="0.15">
      <c r="A987" s="1"/>
      <c r="B987" s="1"/>
      <c r="L987" s="1"/>
      <c r="M987" s="1"/>
    </row>
    <row r="988" spans="1:13" ht="15.75" customHeight="1" x14ac:dyDescent="0.15">
      <c r="A988" s="1"/>
      <c r="B988" s="1"/>
      <c r="L988" s="1"/>
      <c r="M988" s="1"/>
    </row>
    <row r="989" spans="1:13" ht="15.75" customHeight="1" x14ac:dyDescent="0.15">
      <c r="A989" s="1"/>
      <c r="B989" s="1"/>
      <c r="L989" s="1"/>
      <c r="M989" s="1"/>
    </row>
    <row r="990" spans="1:13" ht="15.75" customHeight="1" x14ac:dyDescent="0.15">
      <c r="A990" s="1"/>
      <c r="B990" s="1"/>
      <c r="L990" s="1"/>
      <c r="M990" s="1"/>
    </row>
    <row r="991" spans="1:13" ht="15.75" customHeight="1" x14ac:dyDescent="0.15">
      <c r="A991" s="1"/>
      <c r="B991" s="1"/>
      <c r="L991" s="1"/>
      <c r="M991" s="1"/>
    </row>
    <row r="992" spans="1:13" ht="15.75" customHeight="1" x14ac:dyDescent="0.15">
      <c r="A992" s="1"/>
      <c r="B992" s="1"/>
      <c r="L992" s="1"/>
      <c r="M992" s="1"/>
    </row>
    <row r="993" spans="1:13" ht="15.75" customHeight="1" x14ac:dyDescent="0.15">
      <c r="A993" s="1"/>
      <c r="B993" s="1"/>
      <c r="L993" s="1"/>
      <c r="M993" s="1"/>
    </row>
    <row r="994" spans="1:13" ht="15.75" customHeight="1" x14ac:dyDescent="0.15">
      <c r="A994" s="1"/>
      <c r="B994" s="1"/>
      <c r="L994" s="1"/>
      <c r="M994" s="1"/>
    </row>
    <row r="995" spans="1:13" ht="15.75" customHeight="1" x14ac:dyDescent="0.15">
      <c r="A995" s="1"/>
      <c r="B995" s="1"/>
      <c r="L995" s="1"/>
      <c r="M995" s="1"/>
    </row>
    <row r="996" spans="1:13" ht="15.75" customHeight="1" x14ac:dyDescent="0.15">
      <c r="A996" s="1"/>
      <c r="B996" s="1"/>
      <c r="L996" s="1"/>
      <c r="M996" s="1"/>
    </row>
    <row r="997" spans="1:13" ht="15.75" customHeight="1" x14ac:dyDescent="0.15">
      <c r="A997" s="1"/>
      <c r="B997" s="1"/>
      <c r="L997" s="1"/>
      <c r="M997" s="1"/>
    </row>
    <row r="998" spans="1:13" ht="15.75" customHeight="1" x14ac:dyDescent="0.15">
      <c r="A998" s="1"/>
      <c r="B998" s="1"/>
      <c r="L998" s="1"/>
      <c r="M998" s="1"/>
    </row>
    <row r="999" spans="1:13" ht="15.75" customHeight="1" x14ac:dyDescent="0.15">
      <c r="A999" s="1"/>
      <c r="B999" s="1"/>
      <c r="L999" s="1"/>
      <c r="M999" s="1"/>
    </row>
    <row r="1000" spans="1:13" ht="15.75" customHeight="1" x14ac:dyDescent="0.15">
      <c r="A1000" s="1"/>
      <c r="B1000" s="1"/>
      <c r="L1000" s="1"/>
      <c r="M1000" s="1"/>
    </row>
  </sheetData>
  <mergeCells count="35">
    <mergeCell ref="B20:M20"/>
    <mergeCell ref="B22:F22"/>
    <mergeCell ref="D23:F23"/>
    <mergeCell ref="D24:F24"/>
    <mergeCell ref="D25:F25"/>
    <mergeCell ref="B26:C26"/>
    <mergeCell ref="D26:F26"/>
    <mergeCell ref="B27:F27"/>
    <mergeCell ref="B28:F28"/>
    <mergeCell ref="E29:F29"/>
    <mergeCell ref="E33:F33"/>
    <mergeCell ref="E34:F34"/>
    <mergeCell ref="E35:F35"/>
    <mergeCell ref="E36:F36"/>
    <mergeCell ref="E42:F42"/>
    <mergeCell ref="E40:F40"/>
    <mergeCell ref="E41:F41"/>
    <mergeCell ref="H42:L42"/>
    <mergeCell ref="H43:L45"/>
    <mergeCell ref="H46:L46"/>
    <mergeCell ref="H47:L49"/>
    <mergeCell ref="B50:L51"/>
    <mergeCell ref="C52:J52"/>
    <mergeCell ref="C53:J53"/>
    <mergeCell ref="B43:F43"/>
    <mergeCell ref="B44:F44"/>
    <mergeCell ref="B45:F45"/>
    <mergeCell ref="C47:F47"/>
    <mergeCell ref="C48:F48"/>
    <mergeCell ref="C49:F49"/>
    <mergeCell ref="B36:D36"/>
    <mergeCell ref="B37:D37"/>
    <mergeCell ref="E38:F38"/>
    <mergeCell ref="B39:C39"/>
    <mergeCell ref="E39:F39"/>
  </mergeCells>
  <hyperlinks>
    <hyperlink ref="C48" r:id="rId1" xr:uid="{00000000-0004-0000-0600-000000000000}"/>
  </hyperlinks>
  <pageMargins left="0.70866141732283461" right="0.70866141732283461" top="0.74803149606299213" bottom="0.74803149606299213" header="0" footer="0"/>
  <pageSetup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600-000000000000}">
          <x14:formula1>
            <xm:f>Hoja3!$B$2:$B$9</xm:f>
          </x14:formula1>
          <xm:sqref>C47</xm:sqref>
        </x14:dataValidation>
        <x14:dataValidation type="list" allowBlank="1" showErrorMessage="1" xr:uid="{00000000-0002-0000-0600-000001000000}">
          <x14:formula1>
            <xm:f>Hoja3!$D$2:$D$9</xm:f>
          </x14:formula1>
          <xm:sqref>C49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S1000"/>
  <sheetViews>
    <sheetView workbookViewId="0"/>
  </sheetViews>
  <sheetFormatPr baseColWidth="10" defaultColWidth="12.6640625" defaultRowHeight="15" customHeight="1" x14ac:dyDescent="0.15"/>
  <cols>
    <col min="1" max="1" width="9.33203125" customWidth="1"/>
    <col min="2" max="2" width="15.1640625" customWidth="1"/>
    <col min="3" max="3" width="23.5" customWidth="1"/>
    <col min="4" max="4" width="10.83203125" customWidth="1"/>
    <col min="5" max="5" width="9.33203125" customWidth="1"/>
    <col min="6" max="6" width="4.6640625" customWidth="1"/>
    <col min="7" max="7" width="6" customWidth="1"/>
    <col min="8" max="8" width="5.1640625" customWidth="1"/>
    <col min="9" max="9" width="14" customWidth="1"/>
    <col min="10" max="10" width="15.6640625" customWidth="1"/>
    <col min="11" max="11" width="6.1640625" customWidth="1"/>
    <col min="12" max="12" width="16.6640625" customWidth="1"/>
    <col min="13" max="13" width="5" customWidth="1"/>
    <col min="14" max="14" width="16.1640625" customWidth="1"/>
    <col min="15" max="15" width="6.1640625" customWidth="1"/>
    <col min="16" max="16" width="15.6640625" customWidth="1"/>
    <col min="17" max="17" width="8" customWidth="1"/>
    <col min="18" max="18" width="6.1640625" customWidth="1"/>
  </cols>
  <sheetData>
    <row r="1" spans="2:19" ht="14" x14ac:dyDescent="0.15">
      <c r="J1" s="254"/>
      <c r="L1" s="254"/>
    </row>
    <row r="2" spans="2:19" ht="15" customHeight="1" x14ac:dyDescent="0.15">
      <c r="B2" s="255"/>
      <c r="C2" s="256"/>
      <c r="D2" s="255"/>
      <c r="J2" s="254"/>
      <c r="L2" s="254"/>
    </row>
    <row r="3" spans="2:19" ht="15" customHeight="1" x14ac:dyDescent="0.15">
      <c r="B3" s="255"/>
      <c r="C3" s="256"/>
      <c r="D3" s="255"/>
      <c r="E3" s="1"/>
      <c r="F3" s="1"/>
      <c r="G3" s="1"/>
      <c r="H3" s="1"/>
      <c r="I3" s="1"/>
      <c r="J3" s="254"/>
      <c r="K3" s="1"/>
      <c r="L3" s="254"/>
      <c r="M3" s="1"/>
      <c r="N3" s="1"/>
      <c r="O3" s="1"/>
      <c r="P3" s="1"/>
      <c r="Q3" s="1"/>
      <c r="R3" s="1"/>
      <c r="S3" s="1"/>
    </row>
    <row r="4" spans="2:19" ht="15" customHeight="1" x14ac:dyDescent="0.2">
      <c r="B4" s="255" t="s">
        <v>114</v>
      </c>
      <c r="C4" s="257" t="s">
        <v>115</v>
      </c>
      <c r="D4" s="255">
        <v>3103833699</v>
      </c>
      <c r="E4" s="1"/>
      <c r="F4" s="1"/>
      <c r="G4" s="1"/>
      <c r="H4" s="1"/>
      <c r="I4" s="1"/>
      <c r="J4" s="258" t="s">
        <v>116</v>
      </c>
      <c r="K4" s="1"/>
      <c r="L4" s="258" t="s">
        <v>116</v>
      </c>
      <c r="M4" s="1"/>
      <c r="N4" s="258" t="s">
        <v>116</v>
      </c>
      <c r="O4" s="1"/>
      <c r="P4" s="258" t="s">
        <v>116</v>
      </c>
      <c r="Q4" s="1"/>
      <c r="R4" s="1"/>
      <c r="S4" s="1"/>
    </row>
    <row r="5" spans="2:19" ht="15" customHeight="1" x14ac:dyDescent="0.15">
      <c r="B5" s="255" t="s">
        <v>117</v>
      </c>
      <c r="C5" s="257" t="s">
        <v>118</v>
      </c>
      <c r="D5" s="255">
        <v>3183147910</v>
      </c>
      <c r="E5" s="1"/>
      <c r="F5" s="259"/>
      <c r="G5" s="259"/>
      <c r="H5" s="259"/>
      <c r="I5" s="259"/>
      <c r="J5" s="254"/>
      <c r="K5" s="259"/>
      <c r="L5" s="259"/>
      <c r="M5" s="259"/>
      <c r="N5" s="259"/>
      <c r="O5" s="1"/>
      <c r="P5" s="259"/>
      <c r="Q5" s="259"/>
      <c r="R5" s="259"/>
      <c r="S5" s="1"/>
    </row>
    <row r="6" spans="2:19" ht="15" customHeight="1" x14ac:dyDescent="0.2">
      <c r="B6" s="255" t="s">
        <v>59</v>
      </c>
      <c r="C6" s="257"/>
      <c r="D6" s="255">
        <v>3103833699</v>
      </c>
      <c r="E6" s="1"/>
      <c r="F6" s="1"/>
      <c r="G6" s="1"/>
      <c r="H6" s="1"/>
      <c r="I6" s="260"/>
      <c r="J6" s="258" t="s">
        <v>116</v>
      </c>
      <c r="K6" s="254"/>
      <c r="L6" s="258" t="s">
        <v>116</v>
      </c>
      <c r="M6" s="254"/>
      <c r="N6" s="258" t="s">
        <v>116</v>
      </c>
      <c r="O6" s="1"/>
      <c r="P6" s="258" t="s">
        <v>116</v>
      </c>
      <c r="Q6" s="254"/>
      <c r="R6" s="254"/>
      <c r="S6" s="1"/>
    </row>
    <row r="7" spans="2:19" ht="15" customHeight="1" x14ac:dyDescent="0.15">
      <c r="B7" s="255"/>
      <c r="C7" s="256"/>
      <c r="D7" s="255"/>
      <c r="E7" s="1"/>
      <c r="F7" s="1"/>
      <c r="G7" s="1"/>
      <c r="H7" s="1"/>
      <c r="I7" s="260"/>
      <c r="J7" s="254"/>
      <c r="K7" s="254"/>
      <c r="L7" s="254"/>
      <c r="M7" s="254"/>
      <c r="N7" s="254"/>
      <c r="O7" s="1"/>
      <c r="P7" s="254"/>
      <c r="Q7" s="254"/>
      <c r="R7" s="254"/>
      <c r="S7" s="1"/>
    </row>
    <row r="8" spans="2:19" ht="15" customHeight="1" x14ac:dyDescent="0.2">
      <c r="B8" s="255"/>
      <c r="C8" s="256"/>
      <c r="D8" s="255"/>
      <c r="E8" s="1"/>
      <c r="F8" s="1"/>
      <c r="G8" s="1"/>
      <c r="H8" s="1"/>
      <c r="I8" s="260"/>
      <c r="J8" s="258" t="s">
        <v>116</v>
      </c>
      <c r="K8" s="254"/>
      <c r="L8" s="258" t="s">
        <v>116</v>
      </c>
      <c r="M8" s="254"/>
      <c r="N8" s="258" t="s">
        <v>116</v>
      </c>
      <c r="O8" s="1"/>
      <c r="P8" s="258" t="s">
        <v>116</v>
      </c>
      <c r="Q8" s="254"/>
      <c r="R8" s="254"/>
      <c r="S8" s="1"/>
    </row>
    <row r="9" spans="2:19" ht="15" customHeight="1" x14ac:dyDescent="0.15">
      <c r="B9" s="255"/>
      <c r="C9" s="256"/>
      <c r="D9" s="255"/>
      <c r="E9" s="1"/>
      <c r="F9" s="1"/>
      <c r="G9" s="1"/>
      <c r="H9" s="1"/>
      <c r="I9" s="260"/>
      <c r="J9" s="254"/>
      <c r="K9" s="254"/>
      <c r="L9" s="254"/>
      <c r="M9" s="254"/>
      <c r="N9" s="254"/>
      <c r="O9" s="1"/>
      <c r="P9" s="254"/>
      <c r="Q9" s="254"/>
      <c r="R9" s="254"/>
      <c r="S9" s="1"/>
    </row>
    <row r="10" spans="2:19" ht="15" customHeight="1" x14ac:dyDescent="0.2">
      <c r="E10" s="1"/>
      <c r="F10" s="1"/>
      <c r="G10" s="1"/>
      <c r="H10" s="1"/>
      <c r="I10" s="260"/>
      <c r="J10" s="258" t="s">
        <v>116</v>
      </c>
      <c r="K10" s="1"/>
      <c r="L10" s="258" t="s">
        <v>116</v>
      </c>
      <c r="M10" s="1"/>
      <c r="N10" s="258" t="s">
        <v>116</v>
      </c>
      <c r="O10" s="1"/>
      <c r="P10" s="258" t="s">
        <v>116</v>
      </c>
      <c r="Q10" s="254"/>
      <c r="R10" s="254"/>
      <c r="S10" s="1"/>
    </row>
    <row r="11" spans="2:19" ht="15" customHeight="1" x14ac:dyDescent="0.15">
      <c r="E11" s="1"/>
      <c r="F11" s="1"/>
      <c r="G11" s="1"/>
      <c r="H11" s="1"/>
      <c r="I11" s="260"/>
      <c r="J11" s="254"/>
      <c r="K11" s="1"/>
      <c r="L11" s="254"/>
      <c r="M11" s="1"/>
      <c r="N11" s="254"/>
      <c r="O11" s="1"/>
      <c r="P11" s="254"/>
      <c r="Q11" s="254"/>
      <c r="R11" s="254"/>
      <c r="S11" s="1"/>
    </row>
    <row r="12" spans="2:19" ht="15" customHeight="1" x14ac:dyDescent="0.2">
      <c r="E12" s="1"/>
      <c r="F12" s="1"/>
      <c r="G12" s="1"/>
      <c r="H12" s="1"/>
      <c r="I12" s="260"/>
      <c r="J12" s="258" t="s">
        <v>116</v>
      </c>
      <c r="K12" s="1"/>
      <c r="L12" s="258" t="s">
        <v>116</v>
      </c>
      <c r="M12" s="1"/>
      <c r="N12" s="258" t="s">
        <v>116</v>
      </c>
      <c r="O12" s="1"/>
      <c r="P12" s="258" t="s">
        <v>116</v>
      </c>
      <c r="Q12" s="254"/>
      <c r="R12" s="254"/>
      <c r="S12" s="1"/>
    </row>
    <row r="13" spans="2:19" ht="15" customHeight="1" x14ac:dyDescent="0.15">
      <c r="E13" s="1"/>
      <c r="F13" s="1"/>
      <c r="G13" s="1"/>
      <c r="H13" s="1"/>
      <c r="I13" s="260"/>
      <c r="J13" s="254"/>
      <c r="K13" s="1"/>
      <c r="L13" s="254"/>
      <c r="M13" s="1"/>
      <c r="N13" s="254"/>
      <c r="O13" s="1"/>
      <c r="P13" s="254"/>
      <c r="Q13" s="254"/>
      <c r="R13" s="254"/>
      <c r="S13" s="1"/>
    </row>
    <row r="14" spans="2:19" ht="15" customHeight="1" x14ac:dyDescent="0.2">
      <c r="E14" s="1"/>
      <c r="F14" s="1"/>
      <c r="G14" s="1"/>
      <c r="H14" s="1"/>
      <c r="I14" s="260"/>
      <c r="J14" s="258" t="s">
        <v>116</v>
      </c>
      <c r="K14" s="1"/>
      <c r="L14" s="258" t="s">
        <v>116</v>
      </c>
      <c r="M14" s="1"/>
      <c r="N14" s="258" t="s">
        <v>116</v>
      </c>
      <c r="O14" s="1"/>
      <c r="P14" s="258" t="s">
        <v>116</v>
      </c>
      <c r="Q14" s="254"/>
      <c r="R14" s="254"/>
      <c r="S14" s="1"/>
    </row>
    <row r="15" spans="2:19" ht="15" customHeight="1" x14ac:dyDescent="0.15">
      <c r="E15" s="1"/>
      <c r="F15" s="1"/>
      <c r="G15" s="1"/>
      <c r="H15" s="1"/>
      <c r="I15" s="260"/>
      <c r="J15" s="254"/>
      <c r="K15" s="1"/>
      <c r="L15" s="254"/>
      <c r="M15" s="1"/>
      <c r="N15" s="254"/>
      <c r="O15" s="1"/>
      <c r="P15" s="254"/>
      <c r="Q15" s="254"/>
      <c r="R15" s="254"/>
      <c r="S15" s="1"/>
    </row>
    <row r="16" spans="2:19" ht="15" customHeight="1" x14ac:dyDescent="0.2">
      <c r="E16" s="1"/>
      <c r="F16" s="1"/>
      <c r="G16" s="1"/>
      <c r="H16" s="1"/>
      <c r="I16" s="260"/>
      <c r="J16" s="258" t="s">
        <v>116</v>
      </c>
      <c r="K16" s="1"/>
      <c r="L16" s="258" t="s">
        <v>116</v>
      </c>
      <c r="M16" s="1"/>
      <c r="N16" s="258" t="s">
        <v>116</v>
      </c>
      <c r="O16" s="1"/>
      <c r="P16" s="258" t="s">
        <v>116</v>
      </c>
      <c r="Q16" s="254"/>
      <c r="R16" s="254"/>
      <c r="S16" s="1"/>
    </row>
    <row r="17" spans="5:19" ht="15" customHeight="1" x14ac:dyDescent="0.15">
      <c r="E17" s="1"/>
      <c r="F17" s="1"/>
      <c r="G17" s="1"/>
      <c r="H17" s="1"/>
      <c r="I17" s="260"/>
      <c r="J17" s="254"/>
      <c r="K17" s="1"/>
      <c r="L17" s="254"/>
      <c r="M17" s="1"/>
      <c r="N17" s="254"/>
      <c r="O17" s="1"/>
      <c r="P17" s="254"/>
      <c r="Q17" s="254"/>
      <c r="R17" s="254"/>
      <c r="S17" s="1"/>
    </row>
    <row r="18" spans="5:19" ht="15" customHeight="1" x14ac:dyDescent="0.2">
      <c r="E18" s="1"/>
      <c r="F18" s="1"/>
      <c r="G18" s="1"/>
      <c r="H18" s="1"/>
      <c r="I18" s="260"/>
      <c r="J18" s="258" t="s">
        <v>116</v>
      </c>
      <c r="K18" s="1"/>
      <c r="L18" s="258" t="s">
        <v>116</v>
      </c>
      <c r="M18" s="1"/>
      <c r="N18" s="258" t="s">
        <v>116</v>
      </c>
      <c r="O18" s="1"/>
      <c r="P18" s="258" t="s">
        <v>116</v>
      </c>
      <c r="Q18" s="254"/>
      <c r="R18" s="254"/>
      <c r="S18" s="1"/>
    </row>
    <row r="19" spans="5:19" ht="15" customHeight="1" x14ac:dyDescent="0.15">
      <c r="E19" s="1"/>
      <c r="F19" s="1"/>
      <c r="G19" s="1"/>
      <c r="H19" s="1"/>
      <c r="I19" s="260"/>
      <c r="J19" s="254"/>
      <c r="K19" s="1"/>
      <c r="L19" s="254"/>
      <c r="M19" s="1"/>
      <c r="N19" s="254"/>
      <c r="O19" s="1"/>
      <c r="P19" s="254"/>
      <c r="Q19" s="254"/>
      <c r="R19" s="254"/>
      <c r="S19" s="1"/>
    </row>
    <row r="20" spans="5:19" ht="15" customHeight="1" x14ac:dyDescent="0.2">
      <c r="E20" s="1"/>
      <c r="F20" s="1"/>
      <c r="G20" s="1"/>
      <c r="H20" s="1"/>
      <c r="I20" s="1"/>
      <c r="J20" s="258" t="s">
        <v>116</v>
      </c>
      <c r="K20" s="1"/>
      <c r="L20" s="258" t="s">
        <v>116</v>
      </c>
      <c r="M20" s="1"/>
      <c r="N20" s="258" t="s">
        <v>116</v>
      </c>
      <c r="O20" s="1"/>
      <c r="P20" s="258" t="s">
        <v>116</v>
      </c>
      <c r="Q20" s="254"/>
      <c r="R20" s="254"/>
      <c r="S20" s="1"/>
    </row>
    <row r="21" spans="5:19" ht="15.75" customHeight="1" x14ac:dyDescent="0.15">
      <c r="E21" s="1"/>
      <c r="F21" s="1"/>
      <c r="G21" s="1"/>
      <c r="H21" s="1"/>
      <c r="I21" s="1"/>
      <c r="J21" s="254"/>
      <c r="K21" s="1"/>
      <c r="L21" s="254"/>
      <c r="M21" s="1"/>
      <c r="N21" s="254"/>
      <c r="O21" s="1"/>
      <c r="P21" s="254"/>
      <c r="Q21" s="254"/>
      <c r="R21" s="254"/>
      <c r="S21" s="1"/>
    </row>
    <row r="22" spans="5:19" ht="15.75" customHeight="1" x14ac:dyDescent="0.2">
      <c r="E22" s="1"/>
      <c r="F22" s="1"/>
      <c r="G22" s="1"/>
      <c r="H22" s="1"/>
      <c r="I22" s="1"/>
      <c r="J22" s="258" t="s">
        <v>116</v>
      </c>
      <c r="K22" s="1"/>
      <c r="L22" s="258" t="s">
        <v>116</v>
      </c>
      <c r="M22" s="1"/>
      <c r="N22" s="258" t="s">
        <v>116</v>
      </c>
      <c r="O22" s="1"/>
      <c r="P22" s="258" t="s">
        <v>116</v>
      </c>
      <c r="Q22" s="254"/>
      <c r="R22" s="254"/>
      <c r="S22" s="1"/>
    </row>
    <row r="23" spans="5:19" ht="15.75" customHeight="1" x14ac:dyDescent="0.15">
      <c r="E23" s="1"/>
      <c r="F23" s="1"/>
      <c r="G23" s="1"/>
      <c r="H23" s="1"/>
      <c r="I23" s="1"/>
      <c r="J23" s="254"/>
      <c r="K23" s="1"/>
      <c r="L23" s="254"/>
      <c r="M23" s="1"/>
      <c r="N23" s="254"/>
      <c r="O23" s="1"/>
      <c r="P23" s="254"/>
      <c r="Q23" s="254"/>
      <c r="R23" s="254"/>
      <c r="S23" s="1"/>
    </row>
    <row r="24" spans="5:19" ht="15.75" customHeight="1" x14ac:dyDescent="0.2">
      <c r="E24" s="1"/>
      <c r="F24" s="1"/>
      <c r="G24" s="1"/>
      <c r="H24" s="1"/>
      <c r="I24" s="1"/>
      <c r="J24" s="258" t="s">
        <v>116</v>
      </c>
      <c r="K24" s="1"/>
      <c r="L24" s="258" t="s">
        <v>116</v>
      </c>
      <c r="M24" s="1"/>
      <c r="N24" s="258" t="s">
        <v>116</v>
      </c>
      <c r="O24" s="1"/>
      <c r="P24" s="258" t="s">
        <v>116</v>
      </c>
      <c r="Q24" s="254"/>
      <c r="R24" s="254"/>
      <c r="S24" s="1"/>
    </row>
    <row r="25" spans="5:19" ht="15.75" customHeight="1" x14ac:dyDescent="0.15">
      <c r="E25" s="1"/>
      <c r="F25" s="1"/>
      <c r="G25" s="1"/>
      <c r="H25" s="1"/>
      <c r="I25" s="1"/>
      <c r="J25" s="254"/>
      <c r="K25" s="1"/>
      <c r="L25" s="254"/>
      <c r="M25" s="1"/>
      <c r="N25" s="254"/>
      <c r="O25" s="1"/>
      <c r="P25" s="254"/>
      <c r="Q25" s="254"/>
      <c r="R25" s="254"/>
      <c r="S25" s="1"/>
    </row>
    <row r="26" spans="5:19" ht="15.75" customHeight="1" x14ac:dyDescent="0.2">
      <c r="E26" s="1"/>
      <c r="F26" s="1"/>
      <c r="G26" s="1"/>
      <c r="H26" s="1"/>
      <c r="I26" s="1"/>
      <c r="J26" s="258" t="s">
        <v>116</v>
      </c>
      <c r="K26" s="1"/>
      <c r="L26" s="258" t="s">
        <v>116</v>
      </c>
      <c r="M26" s="1"/>
      <c r="N26" s="258" t="s">
        <v>116</v>
      </c>
      <c r="O26" s="1"/>
      <c r="P26" s="258" t="s">
        <v>116</v>
      </c>
      <c r="Q26" s="254"/>
      <c r="R26" s="254"/>
      <c r="S26" s="1"/>
    </row>
    <row r="27" spans="5:19" ht="15.75" customHeight="1" x14ac:dyDescent="0.15">
      <c r="E27" s="1"/>
      <c r="F27" s="1"/>
      <c r="G27" s="1"/>
      <c r="H27" s="1"/>
      <c r="I27" s="1"/>
      <c r="J27" s="254"/>
      <c r="K27" s="1"/>
      <c r="L27" s="254"/>
      <c r="M27" s="1"/>
      <c r="N27" s="254"/>
      <c r="O27" s="1"/>
      <c r="P27" s="254"/>
      <c r="Q27" s="254"/>
      <c r="R27" s="254"/>
      <c r="S27" s="1"/>
    </row>
    <row r="28" spans="5:19" ht="15.75" customHeight="1" x14ac:dyDescent="0.2">
      <c r="E28" s="1"/>
      <c r="F28" s="1"/>
      <c r="G28" s="1"/>
      <c r="H28" s="1"/>
      <c r="I28" s="1"/>
      <c r="J28" s="258" t="s">
        <v>116</v>
      </c>
      <c r="K28" s="1"/>
      <c r="L28" s="258" t="s">
        <v>116</v>
      </c>
      <c r="M28" s="1"/>
      <c r="N28" s="258" t="s">
        <v>116</v>
      </c>
      <c r="O28" s="1"/>
      <c r="P28" s="258" t="s">
        <v>116</v>
      </c>
      <c r="Q28" s="254"/>
      <c r="R28" s="254"/>
      <c r="S28" s="1"/>
    </row>
    <row r="29" spans="5:19" ht="15.75" customHeight="1" x14ac:dyDescent="0.15">
      <c r="E29" s="1"/>
      <c r="F29" s="1"/>
      <c r="G29" s="1"/>
      <c r="H29" s="1"/>
      <c r="I29" s="1"/>
      <c r="J29" s="254"/>
      <c r="K29" s="1"/>
      <c r="L29" s="254"/>
      <c r="M29" s="1"/>
      <c r="N29" s="254"/>
      <c r="O29" s="1"/>
      <c r="P29" s="254"/>
      <c r="Q29" s="254"/>
      <c r="R29" s="254"/>
      <c r="S29" s="1"/>
    </row>
    <row r="30" spans="5:19" ht="15.75" customHeight="1" x14ac:dyDescent="0.2">
      <c r="E30" s="1"/>
      <c r="F30" s="1"/>
      <c r="G30" s="1"/>
      <c r="H30" s="1"/>
      <c r="I30" s="1"/>
      <c r="J30" s="258" t="s">
        <v>116</v>
      </c>
      <c r="K30" s="1"/>
      <c r="L30" s="258" t="s">
        <v>116</v>
      </c>
      <c r="M30" s="1"/>
      <c r="N30" s="258" t="s">
        <v>116</v>
      </c>
      <c r="O30" s="1"/>
      <c r="P30" s="258" t="s">
        <v>116</v>
      </c>
      <c r="Q30" s="254"/>
      <c r="R30" s="254"/>
      <c r="S30" s="1"/>
    </row>
    <row r="31" spans="5:19" ht="15.75" customHeight="1" x14ac:dyDescent="0.15">
      <c r="E31" s="1"/>
      <c r="F31" s="1"/>
      <c r="G31" s="1"/>
      <c r="H31" s="1"/>
      <c r="I31" s="1"/>
      <c r="J31" s="254"/>
      <c r="K31" s="1"/>
      <c r="L31" s="254"/>
      <c r="M31" s="1"/>
      <c r="N31" s="254"/>
      <c r="O31" s="1"/>
      <c r="P31" s="254"/>
      <c r="Q31" s="254"/>
      <c r="R31" s="254"/>
      <c r="S31" s="1"/>
    </row>
    <row r="32" spans="5:19" ht="15.75" customHeight="1" x14ac:dyDescent="0.2">
      <c r="E32" s="1"/>
      <c r="F32" s="1"/>
      <c r="G32" s="1"/>
      <c r="H32" s="1"/>
      <c r="I32" s="1"/>
      <c r="J32" s="258" t="s">
        <v>116</v>
      </c>
      <c r="K32" s="1"/>
      <c r="L32" s="258" t="s">
        <v>116</v>
      </c>
      <c r="M32" s="1"/>
      <c r="N32" s="258" t="s">
        <v>116</v>
      </c>
      <c r="O32" s="1"/>
      <c r="P32" s="258" t="s">
        <v>116</v>
      </c>
      <c r="Q32" s="254"/>
      <c r="R32" s="254"/>
      <c r="S32" s="1"/>
    </row>
    <row r="33" spans="5:19" ht="15.75" customHeight="1" x14ac:dyDescent="0.15">
      <c r="E33" s="1"/>
      <c r="F33" s="1"/>
      <c r="G33" s="1"/>
      <c r="H33" s="1"/>
      <c r="I33" s="1"/>
      <c r="J33" s="254"/>
      <c r="K33" s="1"/>
      <c r="L33" s="254"/>
      <c r="M33" s="1"/>
      <c r="N33" s="254"/>
      <c r="O33" s="1"/>
      <c r="P33" s="254"/>
      <c r="Q33" s="254"/>
      <c r="R33" s="254"/>
      <c r="S33" s="1"/>
    </row>
    <row r="34" spans="5:19" ht="15.75" customHeight="1" x14ac:dyDescent="0.2">
      <c r="E34" s="1"/>
      <c r="F34" s="1"/>
      <c r="G34" s="1"/>
      <c r="H34" s="1"/>
      <c r="I34" s="1"/>
      <c r="J34" s="258" t="s">
        <v>116</v>
      </c>
      <c r="K34" s="1"/>
      <c r="L34" s="258" t="s">
        <v>116</v>
      </c>
      <c r="M34" s="1"/>
      <c r="N34" s="258" t="s">
        <v>116</v>
      </c>
      <c r="O34" s="1"/>
      <c r="P34" s="258" t="s">
        <v>116</v>
      </c>
      <c r="Q34" s="254"/>
      <c r="R34" s="254"/>
      <c r="S34" s="1"/>
    </row>
    <row r="35" spans="5:19" ht="15.75" customHeight="1" x14ac:dyDescent="0.15">
      <c r="E35" s="1"/>
      <c r="F35" s="1"/>
      <c r="G35" s="1"/>
      <c r="H35" s="1"/>
      <c r="I35" s="1"/>
      <c r="J35" s="254"/>
      <c r="K35" s="1"/>
      <c r="L35" s="254"/>
      <c r="M35" s="1"/>
      <c r="N35" s="1"/>
      <c r="O35" s="1"/>
      <c r="P35" s="254"/>
      <c r="Q35" s="254"/>
      <c r="R35" s="254"/>
      <c r="S35" s="1"/>
    </row>
    <row r="36" spans="5:19" ht="15.75" customHeight="1" x14ac:dyDescent="0.15">
      <c r="E36" s="1"/>
      <c r="F36" s="1"/>
      <c r="G36" s="1"/>
      <c r="H36" s="1"/>
      <c r="I36" s="1"/>
      <c r="J36" s="254"/>
      <c r="K36" s="1"/>
      <c r="L36" s="254"/>
      <c r="M36" s="1"/>
      <c r="N36" s="1"/>
      <c r="O36" s="1"/>
      <c r="P36" s="254"/>
      <c r="Q36" s="254"/>
      <c r="R36" s="254"/>
      <c r="S36" s="1"/>
    </row>
    <row r="37" spans="5:19" ht="15.75" customHeight="1" x14ac:dyDescent="0.15">
      <c r="E37" s="1"/>
      <c r="F37" s="1"/>
      <c r="G37" s="1"/>
      <c r="H37" s="1"/>
      <c r="I37" s="1"/>
      <c r="J37" s="254"/>
      <c r="K37" s="1"/>
      <c r="L37" s="254"/>
      <c r="M37" s="1"/>
      <c r="N37" s="1"/>
      <c r="O37" s="1"/>
      <c r="P37" s="254"/>
      <c r="Q37" s="254"/>
      <c r="R37" s="254"/>
      <c r="S37" s="1"/>
    </row>
    <row r="38" spans="5:19" ht="15.75" customHeight="1" x14ac:dyDescent="0.15">
      <c r="E38" s="1"/>
      <c r="F38" s="1"/>
      <c r="G38" s="1"/>
      <c r="H38" s="1"/>
      <c r="I38" s="1"/>
      <c r="J38" s="254"/>
      <c r="K38" s="1"/>
      <c r="L38" s="254"/>
      <c r="M38" s="1"/>
      <c r="N38" s="1"/>
      <c r="O38" s="1"/>
      <c r="P38" s="254"/>
      <c r="Q38" s="254"/>
      <c r="R38" s="254"/>
      <c r="S38" s="1"/>
    </row>
    <row r="39" spans="5:19" ht="15.75" customHeight="1" x14ac:dyDescent="0.15">
      <c r="E39" s="1"/>
      <c r="F39" s="1"/>
      <c r="G39" s="1"/>
      <c r="H39" s="1"/>
      <c r="I39" s="1"/>
      <c r="J39" s="254"/>
      <c r="K39" s="1"/>
      <c r="L39" s="254"/>
      <c r="M39" s="1"/>
      <c r="N39" s="1"/>
      <c r="O39" s="1"/>
      <c r="P39" s="254"/>
      <c r="Q39" s="254"/>
      <c r="R39" s="254"/>
      <c r="S39" s="1"/>
    </row>
    <row r="40" spans="5:19" ht="15.75" customHeight="1" x14ac:dyDescent="0.15">
      <c r="E40" s="1"/>
      <c r="F40" s="1"/>
      <c r="G40" s="1"/>
      <c r="H40" s="1"/>
      <c r="I40" s="1"/>
      <c r="J40" s="254"/>
      <c r="K40" s="1"/>
      <c r="L40" s="254"/>
      <c r="M40" s="1"/>
      <c r="N40" s="1"/>
      <c r="O40" s="1"/>
      <c r="P40" s="1"/>
      <c r="Q40" s="1"/>
      <c r="R40" s="1"/>
      <c r="S40" s="1"/>
    </row>
    <row r="41" spans="5:19" ht="15.75" customHeight="1" x14ac:dyDescent="0.15">
      <c r="E41" s="1"/>
      <c r="F41" s="1"/>
      <c r="G41" s="1"/>
      <c r="H41" s="1"/>
      <c r="I41" s="1"/>
      <c r="J41" s="254"/>
      <c r="K41" s="1"/>
      <c r="L41" s="254"/>
      <c r="M41" s="1"/>
      <c r="N41" s="1"/>
      <c r="O41" s="1"/>
      <c r="P41" s="1"/>
      <c r="Q41" s="1"/>
      <c r="R41" s="1"/>
      <c r="S41" s="1"/>
    </row>
    <row r="42" spans="5:19" ht="15.75" customHeight="1" x14ac:dyDescent="0.15">
      <c r="E42" s="1"/>
      <c r="F42" s="1"/>
      <c r="G42" s="1"/>
      <c r="H42" s="1"/>
      <c r="I42" s="1"/>
      <c r="J42" s="254"/>
      <c r="K42" s="1"/>
      <c r="L42" s="254"/>
      <c r="M42" s="1"/>
      <c r="N42" s="1"/>
      <c r="O42" s="1"/>
      <c r="P42" s="1"/>
      <c r="Q42" s="1"/>
      <c r="R42" s="1"/>
      <c r="S42" s="1"/>
    </row>
    <row r="43" spans="5:19" ht="15.75" customHeight="1" x14ac:dyDescent="0.15">
      <c r="E43" s="1"/>
      <c r="F43" s="1"/>
      <c r="G43" s="1"/>
      <c r="H43" s="1"/>
      <c r="I43" s="1"/>
      <c r="J43" s="254"/>
      <c r="K43" s="1"/>
      <c r="L43" s="254"/>
      <c r="M43" s="1"/>
      <c r="N43" s="1"/>
      <c r="O43" s="1"/>
      <c r="P43" s="1"/>
      <c r="Q43" s="1"/>
      <c r="R43" s="1"/>
      <c r="S43" s="1"/>
    </row>
    <row r="44" spans="5:19" ht="15.75" customHeight="1" x14ac:dyDescent="0.15">
      <c r="E44" s="1"/>
      <c r="F44" s="1"/>
      <c r="G44" s="1"/>
      <c r="H44" s="1"/>
      <c r="I44" s="1"/>
      <c r="J44" s="254"/>
      <c r="K44" s="1"/>
      <c r="L44" s="254"/>
      <c r="M44" s="1"/>
      <c r="N44" s="1"/>
      <c r="O44" s="1"/>
      <c r="P44" s="1"/>
      <c r="Q44" s="1"/>
      <c r="R44" s="1"/>
      <c r="S44" s="1"/>
    </row>
    <row r="45" spans="5:19" ht="15.75" customHeight="1" x14ac:dyDescent="0.15">
      <c r="E45" s="1"/>
      <c r="F45" s="1"/>
      <c r="G45" s="1"/>
      <c r="H45" s="1"/>
      <c r="I45" s="1"/>
      <c r="J45" s="254"/>
      <c r="K45" s="1"/>
      <c r="L45" s="254"/>
      <c r="M45" s="1"/>
      <c r="N45" s="1"/>
      <c r="O45" s="1"/>
      <c r="P45" s="1"/>
      <c r="Q45" s="1"/>
      <c r="R45" s="1"/>
      <c r="S45" s="1"/>
    </row>
    <row r="46" spans="5:19" ht="15.75" customHeight="1" x14ac:dyDescent="0.15">
      <c r="E46" s="1"/>
      <c r="F46" s="1"/>
      <c r="G46" s="1"/>
      <c r="H46" s="1"/>
      <c r="I46" s="1"/>
      <c r="J46" s="254"/>
      <c r="K46" s="1"/>
      <c r="L46" s="254"/>
      <c r="M46" s="1"/>
      <c r="N46" s="1"/>
      <c r="O46" s="1"/>
      <c r="P46" s="1"/>
      <c r="Q46" s="1"/>
      <c r="R46" s="1"/>
      <c r="S46" s="1"/>
    </row>
    <row r="47" spans="5:19" ht="15.75" customHeight="1" x14ac:dyDescent="0.15">
      <c r="E47" s="1"/>
      <c r="F47" s="1"/>
      <c r="G47" s="1"/>
      <c r="H47" s="1"/>
      <c r="I47" s="1"/>
      <c r="J47" s="254"/>
      <c r="K47" s="1"/>
      <c r="L47" s="254"/>
      <c r="M47" s="1"/>
      <c r="N47" s="1"/>
      <c r="O47" s="1"/>
      <c r="P47" s="1"/>
      <c r="Q47" s="1"/>
      <c r="R47" s="1"/>
      <c r="S47" s="1"/>
    </row>
    <row r="48" spans="5:19" ht="15.75" customHeight="1" x14ac:dyDescent="0.15">
      <c r="E48" s="1"/>
      <c r="F48" s="1"/>
      <c r="G48" s="1"/>
      <c r="H48" s="1"/>
      <c r="I48" s="1"/>
      <c r="J48" s="254"/>
      <c r="K48" s="1"/>
      <c r="L48" s="254"/>
      <c r="M48" s="1"/>
      <c r="N48" s="1"/>
      <c r="O48" s="1"/>
      <c r="P48" s="1"/>
      <c r="Q48" s="1"/>
      <c r="R48" s="1"/>
      <c r="S48" s="1"/>
    </row>
    <row r="49" spans="5:19" ht="15.75" customHeight="1" x14ac:dyDescent="0.15">
      <c r="E49" s="1"/>
      <c r="F49" s="1"/>
      <c r="G49" s="1"/>
      <c r="H49" s="1"/>
      <c r="I49" s="1"/>
      <c r="J49" s="254"/>
      <c r="K49" s="1"/>
      <c r="L49" s="254"/>
      <c r="M49" s="1"/>
      <c r="N49" s="1"/>
      <c r="O49" s="1"/>
      <c r="P49" s="1"/>
      <c r="Q49" s="1"/>
      <c r="R49" s="1"/>
      <c r="S49" s="1"/>
    </row>
    <row r="50" spans="5:19" ht="15.75" customHeight="1" x14ac:dyDescent="0.15">
      <c r="E50" s="1"/>
      <c r="F50" s="1"/>
      <c r="G50" s="1"/>
      <c r="H50" s="1"/>
      <c r="I50" s="1"/>
      <c r="J50" s="254"/>
      <c r="K50" s="1"/>
      <c r="L50" s="254"/>
      <c r="M50" s="1"/>
      <c r="N50" s="1"/>
      <c r="O50" s="1"/>
      <c r="P50" s="1"/>
      <c r="Q50" s="1"/>
      <c r="R50" s="1"/>
      <c r="S50" s="1"/>
    </row>
    <row r="51" spans="5:19" ht="15.75" customHeight="1" x14ac:dyDescent="0.15">
      <c r="E51" s="1"/>
      <c r="F51" s="1"/>
      <c r="G51" s="1"/>
      <c r="H51" s="1"/>
      <c r="I51" s="1"/>
      <c r="J51" s="254"/>
      <c r="K51" s="1"/>
      <c r="L51" s="254"/>
      <c r="M51" s="1"/>
      <c r="N51" s="1"/>
      <c r="O51" s="1"/>
      <c r="P51" s="1"/>
      <c r="Q51" s="1"/>
      <c r="R51" s="1"/>
      <c r="S51" s="1"/>
    </row>
    <row r="52" spans="5:19" ht="15.75" customHeight="1" x14ac:dyDescent="0.15">
      <c r="E52" s="1"/>
      <c r="F52" s="1"/>
      <c r="G52" s="1"/>
      <c r="H52" s="1"/>
      <c r="I52" s="1"/>
      <c r="J52" s="254"/>
      <c r="K52" s="1"/>
      <c r="L52" s="254"/>
      <c r="M52" s="1"/>
      <c r="N52" s="1"/>
      <c r="O52" s="1"/>
      <c r="P52" s="1"/>
      <c r="Q52" s="1"/>
      <c r="R52" s="1"/>
      <c r="S52" s="1"/>
    </row>
    <row r="53" spans="5:19" ht="15.75" customHeight="1" x14ac:dyDescent="0.15">
      <c r="E53" s="1"/>
      <c r="F53" s="1"/>
      <c r="G53" s="1"/>
      <c r="H53" s="1"/>
      <c r="I53" s="1"/>
      <c r="J53" s="254"/>
      <c r="K53" s="1"/>
      <c r="L53" s="254"/>
      <c r="M53" s="1"/>
      <c r="N53" s="1"/>
      <c r="O53" s="1"/>
      <c r="P53" s="1"/>
      <c r="Q53" s="1"/>
      <c r="R53" s="1"/>
      <c r="S53" s="1"/>
    </row>
    <row r="54" spans="5:19" ht="15.75" customHeight="1" x14ac:dyDescent="0.15">
      <c r="E54" s="1"/>
      <c r="F54" s="1"/>
      <c r="G54" s="1"/>
      <c r="H54" s="1"/>
      <c r="I54" s="1"/>
      <c r="J54" s="254"/>
      <c r="K54" s="1"/>
      <c r="L54" s="254"/>
      <c r="M54" s="1"/>
      <c r="N54" s="1"/>
      <c r="O54" s="1"/>
      <c r="P54" s="1"/>
      <c r="Q54" s="1"/>
      <c r="R54" s="1"/>
      <c r="S54" s="1"/>
    </row>
    <row r="55" spans="5:19" ht="15.75" customHeight="1" x14ac:dyDescent="0.15">
      <c r="E55" s="1"/>
      <c r="F55" s="1"/>
      <c r="G55" s="1"/>
      <c r="H55" s="1"/>
      <c r="I55" s="1"/>
      <c r="J55" s="254"/>
      <c r="K55" s="1"/>
      <c r="L55" s="254"/>
      <c r="M55" s="1"/>
      <c r="N55" s="1"/>
      <c r="O55" s="1"/>
      <c r="P55" s="1"/>
      <c r="Q55" s="1"/>
      <c r="R55" s="1"/>
      <c r="S55" s="1"/>
    </row>
    <row r="56" spans="5:19" ht="15.75" customHeight="1" x14ac:dyDescent="0.15">
      <c r="E56" s="1"/>
      <c r="F56" s="1"/>
      <c r="G56" s="1"/>
      <c r="H56" s="1"/>
      <c r="I56" s="1"/>
      <c r="J56" s="254"/>
      <c r="K56" s="1"/>
      <c r="L56" s="254"/>
      <c r="M56" s="1"/>
      <c r="N56" s="1"/>
      <c r="O56" s="1"/>
      <c r="P56" s="1"/>
      <c r="Q56" s="1"/>
      <c r="R56" s="1"/>
      <c r="S56" s="1"/>
    </row>
    <row r="57" spans="5:19" ht="15.75" customHeight="1" x14ac:dyDescent="0.15">
      <c r="E57" s="1"/>
      <c r="F57" s="1"/>
      <c r="G57" s="1"/>
      <c r="H57" s="1"/>
      <c r="I57" s="1"/>
      <c r="J57" s="254"/>
      <c r="K57" s="1"/>
      <c r="L57" s="254"/>
      <c r="M57" s="1"/>
      <c r="N57" s="1"/>
      <c r="O57" s="1"/>
      <c r="P57" s="1"/>
      <c r="Q57" s="1"/>
      <c r="R57" s="1"/>
      <c r="S57" s="1"/>
    </row>
    <row r="58" spans="5:19" ht="15.75" customHeight="1" x14ac:dyDescent="0.15">
      <c r="E58" s="1"/>
      <c r="F58" s="1"/>
      <c r="G58" s="1"/>
      <c r="H58" s="1"/>
      <c r="I58" s="1"/>
      <c r="J58" s="254"/>
      <c r="K58" s="1"/>
      <c r="L58" s="254"/>
      <c r="M58" s="1"/>
      <c r="N58" s="1"/>
      <c r="O58" s="1"/>
      <c r="P58" s="1"/>
      <c r="Q58" s="1"/>
      <c r="R58" s="1"/>
      <c r="S58" s="1"/>
    </row>
    <row r="59" spans="5:19" ht="15.75" customHeight="1" x14ac:dyDescent="0.15">
      <c r="E59" s="1"/>
      <c r="F59" s="1"/>
      <c r="G59" s="1"/>
      <c r="H59" s="1"/>
      <c r="I59" s="1"/>
      <c r="J59" s="254"/>
      <c r="K59" s="1"/>
      <c r="L59" s="254"/>
      <c r="M59" s="1"/>
      <c r="N59" s="1"/>
      <c r="O59" s="1"/>
      <c r="P59" s="1"/>
      <c r="Q59" s="1"/>
      <c r="R59" s="1"/>
      <c r="S59" s="1"/>
    </row>
    <row r="60" spans="5:19" ht="15.75" customHeight="1" x14ac:dyDescent="0.15">
      <c r="E60" s="1"/>
      <c r="F60" s="1"/>
      <c r="G60" s="1"/>
      <c r="H60" s="1"/>
      <c r="I60" s="1"/>
      <c r="J60" s="254"/>
      <c r="K60" s="1"/>
      <c r="L60" s="254"/>
      <c r="M60" s="1"/>
      <c r="N60" s="1"/>
      <c r="O60" s="1"/>
      <c r="P60" s="1"/>
      <c r="Q60" s="1"/>
      <c r="R60" s="1"/>
      <c r="S60" s="1"/>
    </row>
    <row r="61" spans="5:19" ht="15.75" customHeight="1" x14ac:dyDescent="0.15">
      <c r="E61" s="1"/>
      <c r="F61" s="1"/>
      <c r="G61" s="1"/>
      <c r="H61" s="1"/>
      <c r="I61" s="1"/>
      <c r="J61" s="254"/>
      <c r="K61" s="1"/>
      <c r="L61" s="254"/>
      <c r="M61" s="1"/>
      <c r="N61" s="1"/>
      <c r="O61" s="1"/>
      <c r="P61" s="1"/>
      <c r="Q61" s="1"/>
      <c r="R61" s="1"/>
      <c r="S61" s="1"/>
    </row>
    <row r="62" spans="5:19" ht="15.75" customHeight="1" x14ac:dyDescent="0.15">
      <c r="E62" s="1"/>
      <c r="F62" s="1"/>
      <c r="G62" s="1"/>
      <c r="H62" s="1"/>
      <c r="I62" s="1"/>
      <c r="J62" s="254"/>
      <c r="K62" s="1"/>
      <c r="L62" s="254"/>
      <c r="M62" s="1"/>
      <c r="N62" s="1"/>
      <c r="O62" s="1"/>
      <c r="P62" s="1"/>
      <c r="Q62" s="1"/>
      <c r="R62" s="1"/>
      <c r="S62" s="1"/>
    </row>
    <row r="63" spans="5:19" ht="15.75" customHeight="1" x14ac:dyDescent="0.15">
      <c r="E63" s="1"/>
      <c r="F63" s="1"/>
      <c r="G63" s="1"/>
      <c r="H63" s="1"/>
      <c r="I63" s="1"/>
      <c r="J63" s="254"/>
      <c r="K63" s="1"/>
      <c r="L63" s="254"/>
      <c r="M63" s="1"/>
      <c r="N63" s="1"/>
      <c r="O63" s="1"/>
      <c r="P63" s="1"/>
      <c r="Q63" s="1"/>
      <c r="R63" s="1"/>
      <c r="S63" s="1"/>
    </row>
    <row r="64" spans="5:19" ht="15.75" customHeight="1" x14ac:dyDescent="0.15">
      <c r="E64" s="1"/>
      <c r="F64" s="1"/>
      <c r="G64" s="1"/>
      <c r="H64" s="1"/>
      <c r="I64" s="1"/>
      <c r="J64" s="254"/>
      <c r="K64" s="1"/>
      <c r="L64" s="254"/>
      <c r="M64" s="1"/>
      <c r="N64" s="1"/>
      <c r="O64" s="1"/>
      <c r="P64" s="1"/>
      <c r="Q64" s="1"/>
      <c r="R64" s="1"/>
      <c r="S64" s="1"/>
    </row>
    <row r="65" spans="5:19" ht="15.75" customHeight="1" x14ac:dyDescent="0.15">
      <c r="E65" s="1"/>
      <c r="F65" s="1"/>
      <c r="G65" s="1"/>
      <c r="H65" s="1"/>
      <c r="I65" s="1"/>
      <c r="J65" s="254"/>
      <c r="K65" s="1"/>
      <c r="L65" s="254"/>
      <c r="M65" s="1"/>
      <c r="N65" s="1"/>
      <c r="O65" s="1"/>
      <c r="P65" s="1"/>
      <c r="Q65" s="1"/>
      <c r="R65" s="1"/>
      <c r="S65" s="1"/>
    </row>
    <row r="66" spans="5:19" ht="15.75" customHeight="1" x14ac:dyDescent="0.15">
      <c r="E66" s="1"/>
      <c r="F66" s="1"/>
      <c r="G66" s="1"/>
      <c r="H66" s="1"/>
      <c r="I66" s="1"/>
      <c r="J66" s="254"/>
      <c r="K66" s="1"/>
      <c r="L66" s="254"/>
      <c r="M66" s="1"/>
      <c r="N66" s="1"/>
      <c r="O66" s="1"/>
      <c r="P66" s="1"/>
      <c r="Q66" s="1"/>
      <c r="R66" s="1"/>
      <c r="S66" s="1"/>
    </row>
    <row r="67" spans="5:19" ht="15.75" customHeight="1" x14ac:dyDescent="0.15">
      <c r="E67" s="1"/>
      <c r="F67" s="1"/>
      <c r="G67" s="1"/>
      <c r="H67" s="1"/>
      <c r="I67" s="1"/>
      <c r="J67" s="254"/>
      <c r="K67" s="1"/>
      <c r="L67" s="254"/>
      <c r="M67" s="1"/>
      <c r="N67" s="1"/>
      <c r="O67" s="1"/>
      <c r="P67" s="1"/>
      <c r="Q67" s="1"/>
      <c r="R67" s="1"/>
      <c r="S67" s="1"/>
    </row>
    <row r="68" spans="5:19" ht="15.75" customHeight="1" x14ac:dyDescent="0.15">
      <c r="E68" s="1"/>
      <c r="F68" s="1"/>
      <c r="G68" s="1"/>
      <c r="H68" s="1"/>
      <c r="I68" s="1"/>
      <c r="J68" s="254"/>
      <c r="K68" s="1"/>
      <c r="L68" s="254"/>
      <c r="M68" s="1"/>
      <c r="N68" s="1"/>
      <c r="O68" s="1"/>
      <c r="P68" s="1"/>
      <c r="Q68" s="1"/>
      <c r="R68" s="1"/>
      <c r="S68" s="1"/>
    </row>
    <row r="69" spans="5:19" ht="15.75" customHeight="1" x14ac:dyDescent="0.15">
      <c r="E69" s="1"/>
      <c r="F69" s="1"/>
      <c r="G69" s="1"/>
      <c r="H69" s="1"/>
      <c r="I69" s="1"/>
      <c r="J69" s="254"/>
      <c r="K69" s="1"/>
      <c r="L69" s="254"/>
      <c r="M69" s="1"/>
      <c r="N69" s="1"/>
      <c r="O69" s="1"/>
      <c r="P69" s="1"/>
      <c r="Q69" s="1"/>
      <c r="R69" s="1"/>
      <c r="S69" s="1"/>
    </row>
    <row r="70" spans="5:19" ht="15.75" customHeight="1" x14ac:dyDescent="0.15">
      <c r="E70" s="1"/>
      <c r="F70" s="1"/>
      <c r="G70" s="1"/>
      <c r="H70" s="1"/>
      <c r="I70" s="1"/>
      <c r="J70" s="254"/>
      <c r="K70" s="1"/>
      <c r="L70" s="254"/>
      <c r="M70" s="1"/>
      <c r="N70" s="1"/>
      <c r="O70" s="1"/>
      <c r="P70" s="1"/>
      <c r="Q70" s="1"/>
      <c r="R70" s="1"/>
      <c r="S70" s="1"/>
    </row>
    <row r="71" spans="5:19" ht="15.75" customHeight="1" x14ac:dyDescent="0.15">
      <c r="E71" s="1"/>
      <c r="F71" s="1"/>
      <c r="G71" s="1"/>
      <c r="H71" s="1"/>
      <c r="I71" s="1"/>
      <c r="J71" s="254"/>
      <c r="K71" s="1"/>
      <c r="L71" s="254"/>
      <c r="M71" s="1"/>
      <c r="N71" s="1"/>
      <c r="O71" s="1"/>
      <c r="P71" s="1"/>
      <c r="Q71" s="1"/>
      <c r="R71" s="1"/>
      <c r="S71" s="1"/>
    </row>
    <row r="72" spans="5:19" ht="15.75" customHeight="1" x14ac:dyDescent="0.15">
      <c r="E72" s="1"/>
      <c r="F72" s="1"/>
      <c r="G72" s="1"/>
      <c r="H72" s="1"/>
      <c r="I72" s="1"/>
      <c r="J72" s="254"/>
      <c r="K72" s="1"/>
      <c r="L72" s="254"/>
      <c r="M72" s="1"/>
      <c r="N72" s="1"/>
      <c r="O72" s="1"/>
      <c r="P72" s="1"/>
      <c r="Q72" s="1"/>
      <c r="R72" s="1"/>
      <c r="S72" s="1"/>
    </row>
    <row r="73" spans="5:19" ht="15.75" customHeight="1" x14ac:dyDescent="0.15">
      <c r="E73" s="1"/>
      <c r="F73" s="1"/>
      <c r="G73" s="1"/>
      <c r="H73" s="1"/>
      <c r="I73" s="1"/>
      <c r="J73" s="254"/>
      <c r="K73" s="1"/>
      <c r="L73" s="254"/>
      <c r="M73" s="1"/>
      <c r="N73" s="1"/>
      <c r="O73" s="1"/>
      <c r="P73" s="1"/>
      <c r="Q73" s="1"/>
      <c r="R73" s="1"/>
      <c r="S73" s="1"/>
    </row>
    <row r="74" spans="5:19" ht="15.75" customHeight="1" x14ac:dyDescent="0.15">
      <c r="E74" s="1"/>
      <c r="F74" s="1"/>
      <c r="G74" s="1"/>
      <c r="H74" s="1"/>
      <c r="I74" s="1"/>
      <c r="J74" s="254"/>
      <c r="K74" s="1"/>
      <c r="L74" s="254"/>
      <c r="M74" s="1"/>
      <c r="N74" s="1"/>
      <c r="O74" s="1"/>
      <c r="P74" s="1"/>
      <c r="Q74" s="1"/>
      <c r="R74" s="1"/>
      <c r="S74" s="1"/>
    </row>
    <row r="75" spans="5:19" ht="15.75" customHeight="1" x14ac:dyDescent="0.15">
      <c r="E75" s="1"/>
      <c r="F75" s="1"/>
      <c r="G75" s="1"/>
      <c r="H75" s="1"/>
      <c r="I75" s="1"/>
      <c r="J75" s="254"/>
      <c r="K75" s="1"/>
      <c r="L75" s="254"/>
      <c r="M75" s="1"/>
      <c r="N75" s="1"/>
      <c r="O75" s="1"/>
      <c r="P75" s="1"/>
      <c r="Q75" s="1"/>
      <c r="R75" s="1"/>
      <c r="S75" s="1"/>
    </row>
    <row r="76" spans="5:19" ht="15.75" customHeight="1" x14ac:dyDescent="0.15">
      <c r="E76" s="1"/>
      <c r="F76" s="1"/>
      <c r="G76" s="1"/>
      <c r="H76" s="1"/>
      <c r="I76" s="1"/>
      <c r="J76" s="254"/>
      <c r="K76" s="1"/>
      <c r="L76" s="254"/>
      <c r="M76" s="1"/>
      <c r="N76" s="1"/>
      <c r="O76" s="1"/>
      <c r="P76" s="1"/>
      <c r="Q76" s="1"/>
      <c r="R76" s="1"/>
      <c r="S76" s="1"/>
    </row>
    <row r="77" spans="5:19" ht="15.75" customHeight="1" x14ac:dyDescent="0.15">
      <c r="E77" s="1"/>
      <c r="F77" s="1"/>
      <c r="G77" s="1"/>
      <c r="H77" s="1"/>
      <c r="I77" s="1"/>
      <c r="J77" s="254"/>
      <c r="K77" s="1"/>
      <c r="L77" s="254"/>
      <c r="M77" s="1"/>
      <c r="N77" s="1"/>
      <c r="O77" s="1"/>
      <c r="P77" s="1"/>
      <c r="Q77" s="1"/>
      <c r="R77" s="1"/>
      <c r="S77" s="1"/>
    </row>
    <row r="78" spans="5:19" ht="15.75" customHeight="1" x14ac:dyDescent="0.15">
      <c r="E78" s="1"/>
      <c r="F78" s="1"/>
      <c r="G78" s="1"/>
      <c r="H78" s="1"/>
      <c r="I78" s="1"/>
      <c r="J78" s="254"/>
      <c r="K78" s="1"/>
      <c r="L78" s="254"/>
      <c r="M78" s="1"/>
      <c r="N78" s="1"/>
      <c r="O78" s="1"/>
      <c r="P78" s="1"/>
      <c r="Q78" s="1"/>
      <c r="R78" s="1"/>
      <c r="S78" s="1"/>
    </row>
    <row r="79" spans="5:19" ht="15.75" customHeight="1" x14ac:dyDescent="0.15">
      <c r="E79" s="1"/>
      <c r="F79" s="1"/>
      <c r="G79" s="1"/>
      <c r="H79" s="1"/>
      <c r="I79" s="1"/>
      <c r="J79" s="254"/>
      <c r="K79" s="1"/>
      <c r="L79" s="254"/>
      <c r="M79" s="1"/>
      <c r="N79" s="1"/>
      <c r="O79" s="1"/>
      <c r="P79" s="1"/>
      <c r="Q79" s="1"/>
      <c r="R79" s="1"/>
      <c r="S79" s="1"/>
    </row>
    <row r="80" spans="5:19" ht="15.75" customHeight="1" x14ac:dyDescent="0.15">
      <c r="E80" s="1"/>
      <c r="F80" s="1"/>
      <c r="G80" s="1"/>
      <c r="H80" s="1"/>
      <c r="I80" s="1"/>
      <c r="J80" s="254"/>
      <c r="K80" s="1"/>
      <c r="L80" s="254"/>
      <c r="M80" s="1"/>
      <c r="N80" s="1"/>
      <c r="O80" s="1"/>
      <c r="P80" s="1"/>
      <c r="Q80" s="1"/>
      <c r="R80" s="1"/>
      <c r="S80" s="1"/>
    </row>
    <row r="81" spans="5:19" ht="15.75" customHeight="1" x14ac:dyDescent="0.15">
      <c r="E81" s="1"/>
      <c r="F81" s="1"/>
      <c r="G81" s="1"/>
      <c r="H81" s="1"/>
      <c r="I81" s="1"/>
      <c r="J81" s="254"/>
      <c r="K81" s="1"/>
      <c r="L81" s="254"/>
      <c r="M81" s="1"/>
      <c r="N81" s="1"/>
      <c r="O81" s="1"/>
      <c r="P81" s="1"/>
      <c r="Q81" s="1"/>
      <c r="R81" s="1"/>
      <c r="S81" s="1"/>
    </row>
    <row r="82" spans="5:19" ht="15.75" customHeight="1" x14ac:dyDescent="0.15">
      <c r="E82" s="1"/>
      <c r="F82" s="1"/>
      <c r="G82" s="1"/>
      <c r="H82" s="1"/>
      <c r="I82" s="1"/>
      <c r="J82" s="254"/>
      <c r="K82" s="1"/>
      <c r="L82" s="254"/>
      <c r="M82" s="1"/>
      <c r="N82" s="1"/>
      <c r="O82" s="1"/>
      <c r="P82" s="1"/>
      <c r="Q82" s="1"/>
      <c r="R82" s="1"/>
      <c r="S82" s="1"/>
    </row>
    <row r="83" spans="5:19" ht="15.75" customHeight="1" x14ac:dyDescent="0.15">
      <c r="E83" s="1"/>
      <c r="F83" s="1"/>
      <c r="G83" s="1"/>
      <c r="H83" s="1"/>
      <c r="I83" s="1"/>
      <c r="J83" s="254"/>
      <c r="K83" s="1"/>
      <c r="L83" s="254"/>
      <c r="M83" s="1"/>
      <c r="N83" s="1"/>
      <c r="O83" s="1"/>
      <c r="P83" s="1"/>
      <c r="Q83" s="1"/>
      <c r="R83" s="1"/>
      <c r="S83" s="1"/>
    </row>
    <row r="84" spans="5:19" ht="15.75" customHeight="1" x14ac:dyDescent="0.15">
      <c r="E84" s="1"/>
      <c r="F84" s="1"/>
      <c r="G84" s="1"/>
      <c r="H84" s="1"/>
      <c r="I84" s="1"/>
      <c r="J84" s="254"/>
      <c r="K84" s="1"/>
      <c r="L84" s="254"/>
      <c r="M84" s="1"/>
      <c r="N84" s="1"/>
      <c r="O84" s="1"/>
      <c r="P84" s="1"/>
      <c r="Q84" s="1"/>
      <c r="R84" s="1"/>
      <c r="S84" s="1"/>
    </row>
    <row r="85" spans="5:19" ht="15.75" customHeight="1" x14ac:dyDescent="0.15">
      <c r="E85" s="1"/>
      <c r="F85" s="1"/>
      <c r="G85" s="1"/>
      <c r="H85" s="1"/>
      <c r="I85" s="1"/>
      <c r="J85" s="254"/>
      <c r="K85" s="1"/>
      <c r="L85" s="254"/>
      <c r="M85" s="1"/>
      <c r="N85" s="1"/>
      <c r="O85" s="1"/>
      <c r="P85" s="1"/>
      <c r="Q85" s="1"/>
      <c r="R85" s="1"/>
      <c r="S85" s="1"/>
    </row>
    <row r="86" spans="5:19" ht="15.75" customHeight="1" x14ac:dyDescent="0.15">
      <c r="E86" s="1"/>
      <c r="F86" s="1"/>
      <c r="G86" s="1"/>
      <c r="H86" s="1"/>
      <c r="I86" s="1"/>
      <c r="J86" s="254"/>
      <c r="K86" s="1"/>
      <c r="L86" s="254"/>
      <c r="M86" s="1"/>
      <c r="N86" s="1"/>
      <c r="O86" s="1"/>
      <c r="P86" s="1"/>
      <c r="Q86" s="1"/>
      <c r="R86" s="1"/>
      <c r="S86" s="1"/>
    </row>
    <row r="87" spans="5:19" ht="15.75" customHeight="1" x14ac:dyDescent="0.15">
      <c r="E87" s="1"/>
      <c r="F87" s="1"/>
      <c r="G87" s="1"/>
      <c r="H87" s="1"/>
      <c r="I87" s="1"/>
      <c r="J87" s="254"/>
      <c r="K87" s="1"/>
      <c r="L87" s="254"/>
      <c r="M87" s="1"/>
      <c r="N87" s="1"/>
      <c r="O87" s="1"/>
      <c r="P87" s="1"/>
      <c r="Q87" s="1"/>
      <c r="R87" s="1"/>
      <c r="S87" s="1"/>
    </row>
    <row r="88" spans="5:19" ht="15.75" customHeight="1" x14ac:dyDescent="0.15">
      <c r="E88" s="1"/>
      <c r="F88" s="1"/>
      <c r="G88" s="1"/>
      <c r="H88" s="1"/>
      <c r="I88" s="1"/>
      <c r="J88" s="254"/>
      <c r="K88" s="1"/>
      <c r="L88" s="254"/>
      <c r="M88" s="1"/>
      <c r="N88" s="1"/>
      <c r="O88" s="1"/>
      <c r="P88" s="1"/>
      <c r="Q88" s="1"/>
      <c r="R88" s="1"/>
      <c r="S88" s="1"/>
    </row>
    <row r="89" spans="5:19" ht="15.75" customHeight="1" x14ac:dyDescent="0.15">
      <c r="E89" s="1"/>
      <c r="F89" s="1"/>
      <c r="G89" s="1"/>
      <c r="H89" s="1"/>
      <c r="I89" s="1"/>
      <c r="J89" s="254"/>
      <c r="K89" s="1"/>
      <c r="L89" s="254"/>
      <c r="M89" s="1"/>
      <c r="N89" s="1"/>
      <c r="O89" s="1"/>
      <c r="P89" s="1"/>
      <c r="Q89" s="1"/>
      <c r="R89" s="1"/>
      <c r="S89" s="1"/>
    </row>
    <row r="90" spans="5:19" ht="15.75" customHeight="1" x14ac:dyDescent="0.15">
      <c r="E90" s="1"/>
      <c r="F90" s="1"/>
      <c r="G90" s="1"/>
      <c r="H90" s="1"/>
      <c r="I90" s="1"/>
      <c r="J90" s="254"/>
      <c r="K90" s="1"/>
      <c r="L90" s="254"/>
      <c r="M90" s="1"/>
      <c r="N90" s="1"/>
      <c r="O90" s="1"/>
      <c r="P90" s="1"/>
      <c r="Q90" s="1"/>
      <c r="R90" s="1"/>
      <c r="S90" s="1"/>
    </row>
    <row r="91" spans="5:19" ht="15.75" customHeight="1" x14ac:dyDescent="0.15">
      <c r="E91" s="1"/>
      <c r="F91" s="1"/>
      <c r="G91" s="1"/>
      <c r="H91" s="1"/>
      <c r="I91" s="1"/>
      <c r="J91" s="254"/>
      <c r="K91" s="1"/>
      <c r="L91" s="254"/>
      <c r="M91" s="1"/>
      <c r="N91" s="1"/>
      <c r="O91" s="1"/>
      <c r="P91" s="1"/>
      <c r="Q91" s="1"/>
      <c r="R91" s="1"/>
      <c r="S91" s="1"/>
    </row>
    <row r="92" spans="5:19" ht="15.75" customHeight="1" x14ac:dyDescent="0.15">
      <c r="E92" s="1"/>
      <c r="F92" s="1"/>
      <c r="G92" s="1"/>
      <c r="H92" s="1"/>
      <c r="I92" s="1"/>
      <c r="J92" s="254"/>
      <c r="K92" s="1"/>
      <c r="L92" s="254"/>
      <c r="M92" s="1"/>
      <c r="N92" s="1"/>
      <c r="O92" s="1"/>
      <c r="P92" s="1"/>
      <c r="Q92" s="1"/>
      <c r="R92" s="1"/>
      <c r="S92" s="1"/>
    </row>
    <row r="93" spans="5:19" ht="15.75" customHeight="1" x14ac:dyDescent="0.15">
      <c r="E93" s="1"/>
      <c r="F93" s="1"/>
      <c r="G93" s="1"/>
      <c r="H93" s="1"/>
      <c r="I93" s="1"/>
      <c r="J93" s="254"/>
      <c r="K93" s="1"/>
      <c r="L93" s="254"/>
      <c r="M93" s="1"/>
      <c r="N93" s="1"/>
      <c r="O93" s="1"/>
      <c r="P93" s="1"/>
      <c r="Q93" s="1"/>
      <c r="R93" s="1"/>
      <c r="S93" s="1"/>
    </row>
    <row r="94" spans="5:19" ht="15.75" customHeight="1" x14ac:dyDescent="0.15">
      <c r="E94" s="1"/>
      <c r="F94" s="1"/>
      <c r="G94" s="1"/>
      <c r="H94" s="1"/>
      <c r="I94" s="1"/>
      <c r="J94" s="254"/>
      <c r="K94" s="1"/>
      <c r="L94" s="254"/>
      <c r="M94" s="1"/>
      <c r="N94" s="1"/>
      <c r="O94" s="1"/>
      <c r="P94" s="1"/>
      <c r="Q94" s="1"/>
      <c r="R94" s="1"/>
      <c r="S94" s="1"/>
    </row>
    <row r="95" spans="5:19" ht="15.75" customHeight="1" x14ac:dyDescent="0.15">
      <c r="E95" s="1"/>
      <c r="F95" s="1"/>
      <c r="G95" s="1"/>
      <c r="H95" s="1"/>
      <c r="I95" s="1"/>
      <c r="J95" s="254"/>
      <c r="K95" s="1"/>
      <c r="L95" s="254"/>
      <c r="M95" s="1"/>
      <c r="N95" s="1"/>
      <c r="O95" s="1"/>
      <c r="P95" s="1"/>
      <c r="Q95" s="1"/>
      <c r="R95" s="1"/>
      <c r="S95" s="1"/>
    </row>
    <row r="96" spans="5:19" ht="15.75" customHeight="1" x14ac:dyDescent="0.15">
      <c r="E96" s="1"/>
      <c r="F96" s="1"/>
      <c r="G96" s="1"/>
      <c r="H96" s="1"/>
      <c r="I96" s="1"/>
      <c r="J96" s="254"/>
      <c r="K96" s="1"/>
      <c r="L96" s="254"/>
      <c r="M96" s="1"/>
      <c r="N96" s="1"/>
      <c r="O96" s="1"/>
      <c r="P96" s="1"/>
      <c r="Q96" s="1"/>
      <c r="R96" s="1"/>
      <c r="S96" s="1"/>
    </row>
    <row r="97" spans="5:19" ht="15.75" customHeight="1" x14ac:dyDescent="0.15">
      <c r="E97" s="1"/>
      <c r="F97" s="1"/>
      <c r="G97" s="1"/>
      <c r="H97" s="1"/>
      <c r="I97" s="1"/>
      <c r="J97" s="254"/>
      <c r="K97" s="1"/>
      <c r="L97" s="254"/>
      <c r="M97" s="1"/>
      <c r="N97" s="1"/>
      <c r="O97" s="1"/>
      <c r="P97" s="1"/>
      <c r="Q97" s="1"/>
      <c r="R97" s="1"/>
      <c r="S97" s="1"/>
    </row>
    <row r="98" spans="5:19" ht="15.75" customHeight="1" x14ac:dyDescent="0.15">
      <c r="E98" s="1"/>
      <c r="F98" s="1"/>
      <c r="G98" s="1"/>
      <c r="H98" s="1"/>
      <c r="I98" s="1"/>
      <c r="J98" s="254"/>
      <c r="K98" s="1"/>
      <c r="L98" s="254"/>
      <c r="M98" s="1"/>
      <c r="N98" s="1"/>
      <c r="O98" s="1"/>
      <c r="P98" s="1"/>
      <c r="Q98" s="1"/>
      <c r="R98" s="1"/>
      <c r="S98" s="1"/>
    </row>
    <row r="99" spans="5:19" ht="15.75" customHeight="1" x14ac:dyDescent="0.15">
      <c r="E99" s="1"/>
      <c r="F99" s="1"/>
      <c r="G99" s="1"/>
      <c r="H99" s="1"/>
      <c r="I99" s="1"/>
      <c r="J99" s="254"/>
      <c r="K99" s="1"/>
      <c r="L99" s="254"/>
      <c r="M99" s="1"/>
      <c r="N99" s="1"/>
      <c r="O99" s="1"/>
      <c r="P99" s="1"/>
      <c r="Q99" s="1"/>
      <c r="R99" s="1"/>
      <c r="S99" s="1"/>
    </row>
    <row r="100" spans="5:19" ht="15.75" customHeight="1" x14ac:dyDescent="0.15">
      <c r="E100" s="1"/>
      <c r="F100" s="1"/>
      <c r="G100" s="1"/>
      <c r="H100" s="1"/>
      <c r="I100" s="1"/>
      <c r="J100" s="254"/>
      <c r="K100" s="1"/>
      <c r="L100" s="254"/>
      <c r="M100" s="1"/>
      <c r="N100" s="1"/>
      <c r="O100" s="1"/>
      <c r="P100" s="1"/>
      <c r="Q100" s="1"/>
      <c r="R100" s="1"/>
      <c r="S100" s="1"/>
    </row>
    <row r="101" spans="5:19" ht="15.75" customHeight="1" x14ac:dyDescent="0.15">
      <c r="E101" s="1"/>
      <c r="F101" s="1"/>
      <c r="G101" s="1"/>
      <c r="H101" s="1"/>
      <c r="I101" s="1"/>
      <c r="J101" s="254"/>
      <c r="K101" s="1"/>
      <c r="L101" s="254"/>
      <c r="M101" s="1"/>
      <c r="N101" s="1"/>
      <c r="O101" s="1"/>
      <c r="P101" s="1"/>
      <c r="Q101" s="1"/>
      <c r="R101" s="1"/>
      <c r="S101" s="1"/>
    </row>
    <row r="102" spans="5:19" ht="15.75" customHeight="1" x14ac:dyDescent="0.15">
      <c r="E102" s="1"/>
      <c r="F102" s="1"/>
      <c r="G102" s="1"/>
      <c r="H102" s="1"/>
      <c r="I102" s="1"/>
      <c r="J102" s="254"/>
      <c r="K102" s="1"/>
      <c r="L102" s="254"/>
      <c r="M102" s="1"/>
      <c r="N102" s="1"/>
      <c r="O102" s="1"/>
      <c r="P102" s="1"/>
      <c r="Q102" s="1"/>
      <c r="R102" s="1"/>
      <c r="S102" s="1"/>
    </row>
    <row r="103" spans="5:19" ht="15.75" customHeight="1" x14ac:dyDescent="0.15">
      <c r="E103" s="1"/>
      <c r="F103" s="1"/>
      <c r="G103" s="1"/>
      <c r="H103" s="1"/>
      <c r="I103" s="1"/>
      <c r="J103" s="254"/>
      <c r="K103" s="1"/>
      <c r="L103" s="254"/>
      <c r="M103" s="1"/>
      <c r="N103" s="1"/>
      <c r="O103" s="1"/>
      <c r="P103" s="1"/>
      <c r="Q103" s="1"/>
      <c r="R103" s="1"/>
      <c r="S103" s="1"/>
    </row>
    <row r="104" spans="5:19" ht="15.75" customHeight="1" x14ac:dyDescent="0.15">
      <c r="E104" s="1"/>
      <c r="F104" s="1"/>
      <c r="G104" s="1"/>
      <c r="H104" s="1"/>
      <c r="I104" s="1"/>
      <c r="J104" s="254"/>
      <c r="K104" s="1"/>
      <c r="L104" s="254"/>
      <c r="M104" s="1"/>
      <c r="N104" s="1"/>
      <c r="O104" s="1"/>
      <c r="P104" s="1"/>
      <c r="Q104" s="1"/>
      <c r="R104" s="1"/>
      <c r="S104" s="1"/>
    </row>
    <row r="105" spans="5:19" ht="15.75" customHeight="1" x14ac:dyDescent="0.15">
      <c r="E105" s="1"/>
      <c r="F105" s="1"/>
      <c r="G105" s="1"/>
      <c r="H105" s="1"/>
      <c r="I105" s="1"/>
      <c r="J105" s="254"/>
      <c r="K105" s="1"/>
      <c r="L105" s="254"/>
      <c r="M105" s="1"/>
      <c r="N105" s="1"/>
      <c r="O105" s="1"/>
      <c r="P105" s="1"/>
      <c r="Q105" s="1"/>
      <c r="R105" s="1"/>
      <c r="S105" s="1"/>
    </row>
    <row r="106" spans="5:19" ht="15.75" customHeight="1" x14ac:dyDescent="0.15">
      <c r="E106" s="1"/>
      <c r="F106" s="1"/>
      <c r="G106" s="1"/>
      <c r="H106" s="1"/>
      <c r="I106" s="1"/>
      <c r="J106" s="254"/>
      <c r="K106" s="1"/>
      <c r="L106" s="254"/>
      <c r="M106" s="1"/>
      <c r="N106" s="1"/>
      <c r="O106" s="1"/>
      <c r="P106" s="1"/>
      <c r="Q106" s="1"/>
      <c r="R106" s="1"/>
      <c r="S106" s="1"/>
    </row>
    <row r="107" spans="5:19" ht="15.75" customHeight="1" x14ac:dyDescent="0.15">
      <c r="E107" s="1"/>
      <c r="F107" s="1"/>
      <c r="G107" s="1"/>
      <c r="H107" s="1"/>
      <c r="I107" s="1"/>
      <c r="J107" s="254"/>
      <c r="K107" s="1"/>
      <c r="L107" s="254"/>
      <c r="M107" s="1"/>
      <c r="N107" s="1"/>
      <c r="O107" s="1"/>
      <c r="P107" s="1"/>
      <c r="Q107" s="1"/>
      <c r="R107" s="1"/>
      <c r="S107" s="1"/>
    </row>
    <row r="108" spans="5:19" ht="15.75" customHeight="1" x14ac:dyDescent="0.15">
      <c r="E108" s="1"/>
      <c r="F108" s="1"/>
      <c r="G108" s="1"/>
      <c r="H108" s="1"/>
      <c r="I108" s="1"/>
      <c r="J108" s="254"/>
      <c r="K108" s="1"/>
      <c r="L108" s="254"/>
      <c r="M108" s="1"/>
      <c r="N108" s="1"/>
      <c r="O108" s="1"/>
      <c r="P108" s="1"/>
      <c r="Q108" s="1"/>
      <c r="R108" s="1"/>
      <c r="S108" s="1"/>
    </row>
    <row r="109" spans="5:19" ht="15.75" customHeight="1" x14ac:dyDescent="0.15">
      <c r="E109" s="1"/>
      <c r="F109" s="1"/>
      <c r="G109" s="1"/>
      <c r="H109" s="1"/>
      <c r="I109" s="1"/>
      <c r="J109" s="254"/>
      <c r="K109" s="1"/>
      <c r="L109" s="254"/>
      <c r="M109" s="1"/>
      <c r="N109" s="1"/>
      <c r="O109" s="1"/>
      <c r="P109" s="1"/>
      <c r="Q109" s="1"/>
      <c r="R109" s="1"/>
      <c r="S109" s="1"/>
    </row>
    <row r="110" spans="5:19" ht="15.75" customHeight="1" x14ac:dyDescent="0.15">
      <c r="E110" s="1"/>
      <c r="F110" s="1"/>
      <c r="G110" s="1"/>
      <c r="H110" s="1"/>
      <c r="I110" s="1"/>
      <c r="J110" s="254"/>
      <c r="K110" s="1"/>
      <c r="L110" s="254"/>
      <c r="M110" s="1"/>
      <c r="N110" s="1"/>
      <c r="O110" s="1"/>
      <c r="P110" s="1"/>
      <c r="Q110" s="1"/>
      <c r="R110" s="1"/>
      <c r="S110" s="1"/>
    </row>
    <row r="111" spans="5:19" ht="15.75" customHeight="1" x14ac:dyDescent="0.15">
      <c r="E111" s="1"/>
      <c r="F111" s="1"/>
      <c r="G111" s="1"/>
      <c r="H111" s="1"/>
      <c r="I111" s="1"/>
      <c r="J111" s="254"/>
      <c r="K111" s="1"/>
      <c r="L111" s="254"/>
      <c r="M111" s="1"/>
      <c r="N111" s="1"/>
      <c r="O111" s="1"/>
      <c r="P111" s="1"/>
      <c r="Q111" s="1"/>
      <c r="R111" s="1"/>
      <c r="S111" s="1"/>
    </row>
    <row r="112" spans="5:19" ht="15.75" customHeight="1" x14ac:dyDescent="0.15">
      <c r="E112" s="1"/>
      <c r="F112" s="1"/>
      <c r="G112" s="1"/>
      <c r="H112" s="1"/>
      <c r="I112" s="1"/>
      <c r="J112" s="254"/>
      <c r="K112" s="1"/>
      <c r="L112" s="254"/>
      <c r="M112" s="1"/>
      <c r="N112" s="1"/>
      <c r="O112" s="1"/>
      <c r="P112" s="1"/>
      <c r="Q112" s="1"/>
      <c r="R112" s="1"/>
      <c r="S112" s="1"/>
    </row>
    <row r="113" spans="5:19" ht="15.75" customHeight="1" x14ac:dyDescent="0.15">
      <c r="E113" s="1"/>
      <c r="F113" s="1"/>
      <c r="G113" s="1"/>
      <c r="H113" s="1"/>
      <c r="I113" s="1"/>
      <c r="J113" s="254"/>
      <c r="K113" s="1"/>
      <c r="L113" s="254"/>
      <c r="M113" s="1"/>
      <c r="N113" s="1"/>
      <c r="O113" s="1"/>
      <c r="P113" s="1"/>
      <c r="Q113" s="1"/>
      <c r="R113" s="1"/>
      <c r="S113" s="1"/>
    </row>
    <row r="114" spans="5:19" ht="15.75" customHeight="1" x14ac:dyDescent="0.15">
      <c r="J114" s="254"/>
      <c r="L114" s="254"/>
    </row>
    <row r="115" spans="5:19" ht="15.75" customHeight="1" x14ac:dyDescent="0.15">
      <c r="J115" s="254"/>
      <c r="L115" s="254"/>
    </row>
    <row r="116" spans="5:19" ht="15.75" customHeight="1" x14ac:dyDescent="0.15">
      <c r="J116" s="254"/>
      <c r="L116" s="254"/>
    </row>
    <row r="117" spans="5:19" ht="15.75" customHeight="1" x14ac:dyDescent="0.15">
      <c r="J117" s="254"/>
      <c r="L117" s="254"/>
    </row>
    <row r="118" spans="5:19" ht="15.75" customHeight="1" x14ac:dyDescent="0.15">
      <c r="J118" s="254"/>
      <c r="L118" s="254"/>
    </row>
    <row r="119" spans="5:19" ht="15.75" customHeight="1" x14ac:dyDescent="0.15">
      <c r="J119" s="254"/>
      <c r="L119" s="254"/>
    </row>
    <row r="120" spans="5:19" ht="15.75" customHeight="1" x14ac:dyDescent="0.15">
      <c r="J120" s="254"/>
      <c r="L120" s="254"/>
    </row>
    <row r="121" spans="5:19" ht="15.75" customHeight="1" x14ac:dyDescent="0.15">
      <c r="J121" s="254"/>
      <c r="L121" s="254"/>
    </row>
    <row r="122" spans="5:19" ht="15.75" customHeight="1" x14ac:dyDescent="0.15">
      <c r="J122" s="254"/>
      <c r="L122" s="254"/>
    </row>
    <row r="123" spans="5:19" ht="15.75" customHeight="1" x14ac:dyDescent="0.15">
      <c r="J123" s="254"/>
      <c r="L123" s="254"/>
    </row>
    <row r="124" spans="5:19" ht="15.75" customHeight="1" x14ac:dyDescent="0.15">
      <c r="J124" s="254"/>
      <c r="L124" s="254"/>
    </row>
    <row r="125" spans="5:19" ht="15.75" customHeight="1" x14ac:dyDescent="0.15">
      <c r="J125" s="254"/>
      <c r="L125" s="254"/>
    </row>
    <row r="126" spans="5:19" ht="15.75" customHeight="1" x14ac:dyDescent="0.15">
      <c r="J126" s="254"/>
      <c r="L126" s="254"/>
    </row>
    <row r="127" spans="5:19" ht="15.75" customHeight="1" x14ac:dyDescent="0.15">
      <c r="J127" s="254"/>
      <c r="L127" s="254"/>
    </row>
    <row r="128" spans="5:19" ht="15.75" customHeight="1" x14ac:dyDescent="0.15">
      <c r="J128" s="254"/>
      <c r="L128" s="254"/>
    </row>
    <row r="129" spans="10:12" ht="15.75" customHeight="1" x14ac:dyDescent="0.15">
      <c r="J129" s="254"/>
      <c r="L129" s="254"/>
    </row>
    <row r="130" spans="10:12" ht="15.75" customHeight="1" x14ac:dyDescent="0.15">
      <c r="J130" s="254"/>
      <c r="L130" s="254"/>
    </row>
    <row r="131" spans="10:12" ht="15.75" customHeight="1" x14ac:dyDescent="0.15">
      <c r="J131" s="254"/>
      <c r="L131" s="254"/>
    </row>
    <row r="132" spans="10:12" ht="15.75" customHeight="1" x14ac:dyDescent="0.15">
      <c r="J132" s="254"/>
      <c r="L132" s="254"/>
    </row>
    <row r="133" spans="10:12" ht="15.75" customHeight="1" x14ac:dyDescent="0.15">
      <c r="J133" s="254"/>
      <c r="L133" s="254"/>
    </row>
    <row r="134" spans="10:12" ht="15.75" customHeight="1" x14ac:dyDescent="0.15">
      <c r="J134" s="254"/>
      <c r="L134" s="254"/>
    </row>
    <row r="135" spans="10:12" ht="15.75" customHeight="1" x14ac:dyDescent="0.15">
      <c r="J135" s="254"/>
      <c r="L135" s="254"/>
    </row>
    <row r="136" spans="10:12" ht="15.75" customHeight="1" x14ac:dyDescent="0.15">
      <c r="J136" s="254"/>
      <c r="L136" s="254"/>
    </row>
    <row r="137" spans="10:12" ht="15.75" customHeight="1" x14ac:dyDescent="0.15">
      <c r="J137" s="254"/>
      <c r="L137" s="254"/>
    </row>
    <row r="138" spans="10:12" ht="15.75" customHeight="1" x14ac:dyDescent="0.15">
      <c r="J138" s="254"/>
      <c r="L138" s="254"/>
    </row>
    <row r="139" spans="10:12" ht="15.75" customHeight="1" x14ac:dyDescent="0.15">
      <c r="J139" s="254"/>
      <c r="L139" s="254"/>
    </row>
    <row r="140" spans="10:12" ht="15.75" customHeight="1" x14ac:dyDescent="0.15">
      <c r="J140" s="254"/>
      <c r="L140" s="254"/>
    </row>
    <row r="141" spans="10:12" ht="15.75" customHeight="1" x14ac:dyDescent="0.15">
      <c r="J141" s="254"/>
      <c r="L141" s="254"/>
    </row>
    <row r="142" spans="10:12" ht="15.75" customHeight="1" x14ac:dyDescent="0.15">
      <c r="J142" s="254"/>
      <c r="L142" s="254"/>
    </row>
    <row r="143" spans="10:12" ht="15.75" customHeight="1" x14ac:dyDescent="0.15">
      <c r="J143" s="254"/>
      <c r="L143" s="254"/>
    </row>
    <row r="144" spans="10:12" ht="15.75" customHeight="1" x14ac:dyDescent="0.15">
      <c r="J144" s="254"/>
      <c r="L144" s="254"/>
    </row>
    <row r="145" spans="10:12" ht="15.75" customHeight="1" x14ac:dyDescent="0.15">
      <c r="J145" s="254"/>
      <c r="L145" s="254"/>
    </row>
    <row r="146" spans="10:12" ht="15.75" customHeight="1" x14ac:dyDescent="0.15">
      <c r="J146" s="254"/>
      <c r="L146" s="254"/>
    </row>
    <row r="147" spans="10:12" ht="15.75" customHeight="1" x14ac:dyDescent="0.15">
      <c r="J147" s="254"/>
      <c r="L147" s="254"/>
    </row>
    <row r="148" spans="10:12" ht="15.75" customHeight="1" x14ac:dyDescent="0.15">
      <c r="J148" s="254"/>
      <c r="L148" s="254"/>
    </row>
    <row r="149" spans="10:12" ht="15.75" customHeight="1" x14ac:dyDescent="0.15">
      <c r="J149" s="254"/>
      <c r="L149" s="254"/>
    </row>
    <row r="150" spans="10:12" ht="15.75" customHeight="1" x14ac:dyDescent="0.15">
      <c r="J150" s="254"/>
      <c r="L150" s="254"/>
    </row>
    <row r="151" spans="10:12" ht="15.75" customHeight="1" x14ac:dyDescent="0.15">
      <c r="J151" s="254"/>
      <c r="L151" s="254"/>
    </row>
    <row r="152" spans="10:12" ht="15.75" customHeight="1" x14ac:dyDescent="0.15">
      <c r="J152" s="254"/>
      <c r="L152" s="254"/>
    </row>
    <row r="153" spans="10:12" ht="15.75" customHeight="1" x14ac:dyDescent="0.15">
      <c r="J153" s="254"/>
      <c r="L153" s="254"/>
    </row>
    <row r="154" spans="10:12" ht="15.75" customHeight="1" x14ac:dyDescent="0.15">
      <c r="J154" s="254"/>
      <c r="L154" s="254"/>
    </row>
    <row r="155" spans="10:12" ht="15.75" customHeight="1" x14ac:dyDescent="0.15">
      <c r="J155" s="254"/>
      <c r="L155" s="254"/>
    </row>
    <row r="156" spans="10:12" ht="15.75" customHeight="1" x14ac:dyDescent="0.15">
      <c r="J156" s="254"/>
      <c r="L156" s="254"/>
    </row>
    <row r="157" spans="10:12" ht="15.75" customHeight="1" x14ac:dyDescent="0.15">
      <c r="J157" s="254"/>
      <c r="L157" s="254"/>
    </row>
    <row r="158" spans="10:12" ht="15.75" customHeight="1" x14ac:dyDescent="0.15">
      <c r="J158" s="254"/>
      <c r="L158" s="254"/>
    </row>
    <row r="159" spans="10:12" ht="15.75" customHeight="1" x14ac:dyDescent="0.15">
      <c r="J159" s="254"/>
      <c r="L159" s="254"/>
    </row>
    <row r="160" spans="10:12" ht="15.75" customHeight="1" x14ac:dyDescent="0.15">
      <c r="J160" s="254"/>
      <c r="L160" s="254"/>
    </row>
    <row r="161" spans="10:12" ht="15.75" customHeight="1" x14ac:dyDescent="0.15">
      <c r="J161" s="254"/>
      <c r="L161" s="254"/>
    </row>
    <row r="162" spans="10:12" ht="15.75" customHeight="1" x14ac:dyDescent="0.15">
      <c r="J162" s="254"/>
      <c r="L162" s="254"/>
    </row>
    <row r="163" spans="10:12" ht="15.75" customHeight="1" x14ac:dyDescent="0.15">
      <c r="J163" s="254"/>
      <c r="L163" s="254"/>
    </row>
    <row r="164" spans="10:12" ht="15.75" customHeight="1" x14ac:dyDescent="0.15">
      <c r="J164" s="254"/>
      <c r="L164" s="254"/>
    </row>
    <row r="165" spans="10:12" ht="15.75" customHeight="1" x14ac:dyDescent="0.15">
      <c r="J165" s="254"/>
      <c r="L165" s="254"/>
    </row>
    <row r="166" spans="10:12" ht="15.75" customHeight="1" x14ac:dyDescent="0.15">
      <c r="J166" s="254"/>
      <c r="L166" s="254"/>
    </row>
    <row r="167" spans="10:12" ht="15.75" customHeight="1" x14ac:dyDescent="0.15">
      <c r="J167" s="254"/>
      <c r="L167" s="254"/>
    </row>
    <row r="168" spans="10:12" ht="15.75" customHeight="1" x14ac:dyDescent="0.15">
      <c r="J168" s="254"/>
      <c r="L168" s="254"/>
    </row>
    <row r="169" spans="10:12" ht="15.75" customHeight="1" x14ac:dyDescent="0.15">
      <c r="J169" s="254"/>
      <c r="L169" s="254"/>
    </row>
    <row r="170" spans="10:12" ht="15.75" customHeight="1" x14ac:dyDescent="0.15">
      <c r="J170" s="254"/>
      <c r="L170" s="254"/>
    </row>
    <row r="171" spans="10:12" ht="15.75" customHeight="1" x14ac:dyDescent="0.15">
      <c r="J171" s="254"/>
      <c r="L171" s="254"/>
    </row>
    <row r="172" spans="10:12" ht="15.75" customHeight="1" x14ac:dyDescent="0.15">
      <c r="J172" s="254"/>
      <c r="L172" s="254"/>
    </row>
    <row r="173" spans="10:12" ht="15.75" customHeight="1" x14ac:dyDescent="0.15">
      <c r="J173" s="254"/>
      <c r="L173" s="254"/>
    </row>
    <row r="174" spans="10:12" ht="15.75" customHeight="1" x14ac:dyDescent="0.15">
      <c r="J174" s="254"/>
      <c r="L174" s="254"/>
    </row>
    <row r="175" spans="10:12" ht="15.75" customHeight="1" x14ac:dyDescent="0.15">
      <c r="J175" s="254"/>
      <c r="L175" s="254"/>
    </row>
    <row r="176" spans="10:12" ht="15.75" customHeight="1" x14ac:dyDescent="0.15">
      <c r="J176" s="254"/>
      <c r="L176" s="254"/>
    </row>
    <row r="177" spans="10:12" ht="15.75" customHeight="1" x14ac:dyDescent="0.15">
      <c r="J177" s="254"/>
      <c r="L177" s="254"/>
    </row>
    <row r="178" spans="10:12" ht="15.75" customHeight="1" x14ac:dyDescent="0.15">
      <c r="J178" s="254"/>
      <c r="L178" s="254"/>
    </row>
    <row r="179" spans="10:12" ht="15.75" customHeight="1" x14ac:dyDescent="0.15">
      <c r="J179" s="254"/>
      <c r="L179" s="254"/>
    </row>
    <row r="180" spans="10:12" ht="15.75" customHeight="1" x14ac:dyDescent="0.15">
      <c r="J180" s="254"/>
      <c r="L180" s="254"/>
    </row>
    <row r="181" spans="10:12" ht="15.75" customHeight="1" x14ac:dyDescent="0.15">
      <c r="J181" s="254"/>
      <c r="L181" s="254"/>
    </row>
    <row r="182" spans="10:12" ht="15.75" customHeight="1" x14ac:dyDescent="0.15">
      <c r="J182" s="254"/>
      <c r="L182" s="254"/>
    </row>
    <row r="183" spans="10:12" ht="15.75" customHeight="1" x14ac:dyDescent="0.15">
      <c r="J183" s="254"/>
      <c r="L183" s="254"/>
    </row>
    <row r="184" spans="10:12" ht="15.75" customHeight="1" x14ac:dyDescent="0.15">
      <c r="J184" s="254"/>
      <c r="L184" s="254"/>
    </row>
    <row r="185" spans="10:12" ht="15.75" customHeight="1" x14ac:dyDescent="0.15">
      <c r="J185" s="254"/>
      <c r="L185" s="254"/>
    </row>
    <row r="186" spans="10:12" ht="15.75" customHeight="1" x14ac:dyDescent="0.15">
      <c r="J186" s="254"/>
      <c r="L186" s="254"/>
    </row>
    <row r="187" spans="10:12" ht="15.75" customHeight="1" x14ac:dyDescent="0.15">
      <c r="J187" s="254"/>
      <c r="L187" s="254"/>
    </row>
    <row r="188" spans="10:12" ht="15.75" customHeight="1" x14ac:dyDescent="0.15">
      <c r="J188" s="254"/>
      <c r="L188" s="254"/>
    </row>
    <row r="189" spans="10:12" ht="15.75" customHeight="1" x14ac:dyDescent="0.15">
      <c r="J189" s="254"/>
      <c r="L189" s="254"/>
    </row>
    <row r="190" spans="10:12" ht="15.75" customHeight="1" x14ac:dyDescent="0.15">
      <c r="J190" s="254"/>
      <c r="L190" s="254"/>
    </row>
    <row r="191" spans="10:12" ht="15.75" customHeight="1" x14ac:dyDescent="0.15">
      <c r="J191" s="254"/>
      <c r="L191" s="254"/>
    </row>
    <row r="192" spans="10:12" ht="15.75" customHeight="1" x14ac:dyDescent="0.15">
      <c r="J192" s="254"/>
      <c r="L192" s="254"/>
    </row>
    <row r="193" spans="10:12" ht="15.75" customHeight="1" x14ac:dyDescent="0.15">
      <c r="J193" s="254"/>
      <c r="L193" s="254"/>
    </row>
    <row r="194" spans="10:12" ht="15.75" customHeight="1" x14ac:dyDescent="0.15">
      <c r="J194" s="254"/>
      <c r="L194" s="254"/>
    </row>
    <row r="195" spans="10:12" ht="15.75" customHeight="1" x14ac:dyDescent="0.15">
      <c r="J195" s="254"/>
      <c r="L195" s="254"/>
    </row>
    <row r="196" spans="10:12" ht="15.75" customHeight="1" x14ac:dyDescent="0.15">
      <c r="J196" s="254"/>
      <c r="L196" s="254"/>
    </row>
    <row r="197" spans="10:12" ht="15.75" customHeight="1" x14ac:dyDescent="0.15">
      <c r="J197" s="254"/>
      <c r="L197" s="254"/>
    </row>
    <row r="198" spans="10:12" ht="15.75" customHeight="1" x14ac:dyDescent="0.15">
      <c r="J198" s="254"/>
      <c r="L198" s="254"/>
    </row>
    <row r="199" spans="10:12" ht="15.75" customHeight="1" x14ac:dyDescent="0.15">
      <c r="J199" s="254"/>
      <c r="L199" s="254"/>
    </row>
    <row r="200" spans="10:12" ht="15.75" customHeight="1" x14ac:dyDescent="0.15">
      <c r="J200" s="254"/>
      <c r="L200" s="254"/>
    </row>
    <row r="201" spans="10:12" ht="15.75" customHeight="1" x14ac:dyDescent="0.15">
      <c r="J201" s="254"/>
      <c r="L201" s="254"/>
    </row>
    <row r="202" spans="10:12" ht="15.75" customHeight="1" x14ac:dyDescent="0.15">
      <c r="J202" s="254"/>
      <c r="L202" s="254"/>
    </row>
    <row r="203" spans="10:12" ht="15.75" customHeight="1" x14ac:dyDescent="0.15">
      <c r="J203" s="254"/>
      <c r="L203" s="254"/>
    </row>
    <row r="204" spans="10:12" ht="15.75" customHeight="1" x14ac:dyDescent="0.15">
      <c r="J204" s="254"/>
      <c r="L204" s="254"/>
    </row>
    <row r="205" spans="10:12" ht="15.75" customHeight="1" x14ac:dyDescent="0.15">
      <c r="J205" s="254"/>
      <c r="L205" s="254"/>
    </row>
    <row r="206" spans="10:12" ht="15.75" customHeight="1" x14ac:dyDescent="0.15">
      <c r="J206" s="254"/>
      <c r="L206" s="254"/>
    </row>
    <row r="207" spans="10:12" ht="15.75" customHeight="1" x14ac:dyDescent="0.15">
      <c r="J207" s="254"/>
      <c r="L207" s="254"/>
    </row>
    <row r="208" spans="10:12" ht="15.75" customHeight="1" x14ac:dyDescent="0.15">
      <c r="J208" s="254"/>
      <c r="L208" s="254"/>
    </row>
    <row r="209" spans="10:12" ht="15.75" customHeight="1" x14ac:dyDescent="0.15">
      <c r="J209" s="254"/>
      <c r="L209" s="254"/>
    </row>
    <row r="210" spans="10:12" ht="15.75" customHeight="1" x14ac:dyDescent="0.15">
      <c r="J210" s="254"/>
      <c r="L210" s="254"/>
    </row>
    <row r="211" spans="10:12" ht="15.75" customHeight="1" x14ac:dyDescent="0.15">
      <c r="J211" s="254"/>
      <c r="L211" s="254"/>
    </row>
    <row r="212" spans="10:12" ht="15.75" customHeight="1" x14ac:dyDescent="0.15">
      <c r="J212" s="254"/>
      <c r="L212" s="254"/>
    </row>
    <row r="213" spans="10:12" ht="15.75" customHeight="1" x14ac:dyDescent="0.15">
      <c r="J213" s="254"/>
      <c r="L213" s="254"/>
    </row>
    <row r="214" spans="10:12" ht="15.75" customHeight="1" x14ac:dyDescent="0.15">
      <c r="J214" s="254"/>
      <c r="L214" s="254"/>
    </row>
    <row r="215" spans="10:12" ht="15.75" customHeight="1" x14ac:dyDescent="0.15">
      <c r="J215" s="254"/>
      <c r="L215" s="254"/>
    </row>
    <row r="216" spans="10:12" ht="15.75" customHeight="1" x14ac:dyDescent="0.15">
      <c r="J216" s="254"/>
      <c r="L216" s="254"/>
    </row>
    <row r="217" spans="10:12" ht="15.75" customHeight="1" x14ac:dyDescent="0.15">
      <c r="J217" s="254"/>
      <c r="L217" s="254"/>
    </row>
    <row r="218" spans="10:12" ht="15.75" customHeight="1" x14ac:dyDescent="0.15">
      <c r="J218" s="254"/>
      <c r="L218" s="254"/>
    </row>
    <row r="219" spans="10:12" ht="15.75" customHeight="1" x14ac:dyDescent="0.15">
      <c r="J219" s="254"/>
      <c r="L219" s="254"/>
    </row>
    <row r="220" spans="10:12" ht="15.75" customHeight="1" x14ac:dyDescent="0.15">
      <c r="J220" s="254"/>
      <c r="L220" s="254"/>
    </row>
    <row r="221" spans="10:12" ht="15.75" customHeight="1" x14ac:dyDescent="0.15">
      <c r="J221" s="254"/>
      <c r="L221" s="254"/>
    </row>
    <row r="222" spans="10:12" ht="15.75" customHeight="1" x14ac:dyDescent="0.15">
      <c r="J222" s="254"/>
      <c r="L222" s="254"/>
    </row>
    <row r="223" spans="10:12" ht="15.75" customHeight="1" x14ac:dyDescent="0.15">
      <c r="J223" s="254"/>
      <c r="L223" s="254"/>
    </row>
    <row r="224" spans="10:12" ht="15.75" customHeight="1" x14ac:dyDescent="0.15">
      <c r="J224" s="254"/>
      <c r="L224" s="254"/>
    </row>
    <row r="225" spans="10:12" ht="15.75" customHeight="1" x14ac:dyDescent="0.15">
      <c r="J225" s="254"/>
      <c r="L225" s="254"/>
    </row>
    <row r="226" spans="10:12" ht="15.75" customHeight="1" x14ac:dyDescent="0.15">
      <c r="J226" s="254"/>
      <c r="L226" s="254"/>
    </row>
    <row r="227" spans="10:12" ht="15.75" customHeight="1" x14ac:dyDescent="0.15">
      <c r="J227" s="254"/>
      <c r="L227" s="254"/>
    </row>
    <row r="228" spans="10:12" ht="15.75" customHeight="1" x14ac:dyDescent="0.15">
      <c r="J228" s="254"/>
      <c r="L228" s="254"/>
    </row>
    <row r="229" spans="10:12" ht="15.75" customHeight="1" x14ac:dyDescent="0.15">
      <c r="J229" s="254"/>
      <c r="L229" s="254"/>
    </row>
    <row r="230" spans="10:12" ht="15.75" customHeight="1" x14ac:dyDescent="0.15">
      <c r="J230" s="254"/>
      <c r="L230" s="254"/>
    </row>
    <row r="231" spans="10:12" ht="15.75" customHeight="1" x14ac:dyDescent="0.15">
      <c r="J231" s="254"/>
      <c r="L231" s="254"/>
    </row>
    <row r="232" spans="10:12" ht="15.75" customHeight="1" x14ac:dyDescent="0.15">
      <c r="J232" s="254"/>
      <c r="L232" s="254"/>
    </row>
    <row r="233" spans="10:12" ht="15.75" customHeight="1" x14ac:dyDescent="0.15">
      <c r="J233" s="254"/>
      <c r="L233" s="254"/>
    </row>
    <row r="234" spans="10:12" ht="15.75" customHeight="1" x14ac:dyDescent="0.15">
      <c r="J234" s="254"/>
      <c r="L234" s="254"/>
    </row>
    <row r="235" spans="10:12" ht="15.75" customHeight="1" x14ac:dyDescent="0.15">
      <c r="J235" s="254"/>
      <c r="L235" s="254"/>
    </row>
    <row r="236" spans="10:12" ht="15.75" customHeight="1" x14ac:dyDescent="0.15">
      <c r="J236" s="254"/>
      <c r="L236" s="254"/>
    </row>
    <row r="237" spans="10:12" ht="15.75" customHeight="1" x14ac:dyDescent="0.15">
      <c r="J237" s="254"/>
      <c r="L237" s="254"/>
    </row>
    <row r="238" spans="10:12" ht="15.75" customHeight="1" x14ac:dyDescent="0.15">
      <c r="J238" s="254"/>
      <c r="L238" s="254"/>
    </row>
    <row r="239" spans="10:12" ht="15.75" customHeight="1" x14ac:dyDescent="0.15">
      <c r="J239" s="254"/>
      <c r="L239" s="254"/>
    </row>
    <row r="240" spans="10:12" ht="15.75" customHeight="1" x14ac:dyDescent="0.15">
      <c r="J240" s="254"/>
      <c r="L240" s="254"/>
    </row>
    <row r="241" spans="10:12" ht="15.75" customHeight="1" x14ac:dyDescent="0.15">
      <c r="J241" s="254"/>
      <c r="L241" s="254"/>
    </row>
    <row r="242" spans="10:12" ht="15.75" customHeight="1" x14ac:dyDescent="0.15">
      <c r="J242" s="254"/>
      <c r="L242" s="254"/>
    </row>
    <row r="243" spans="10:12" ht="15.75" customHeight="1" x14ac:dyDescent="0.15">
      <c r="J243" s="254"/>
      <c r="L243" s="254"/>
    </row>
    <row r="244" spans="10:12" ht="15.75" customHeight="1" x14ac:dyDescent="0.15">
      <c r="J244" s="254"/>
      <c r="L244" s="254"/>
    </row>
    <row r="245" spans="10:12" ht="15.75" customHeight="1" x14ac:dyDescent="0.15">
      <c r="J245" s="254"/>
      <c r="L245" s="254"/>
    </row>
    <row r="246" spans="10:12" ht="15.75" customHeight="1" x14ac:dyDescent="0.15">
      <c r="J246" s="254"/>
      <c r="L246" s="254"/>
    </row>
    <row r="247" spans="10:12" ht="15.75" customHeight="1" x14ac:dyDescent="0.15">
      <c r="J247" s="254"/>
      <c r="L247" s="254"/>
    </row>
    <row r="248" spans="10:12" ht="15.75" customHeight="1" x14ac:dyDescent="0.15">
      <c r="J248" s="254"/>
      <c r="L248" s="254"/>
    </row>
    <row r="249" spans="10:12" ht="15.75" customHeight="1" x14ac:dyDescent="0.15">
      <c r="J249" s="254"/>
      <c r="L249" s="254"/>
    </row>
    <row r="250" spans="10:12" ht="15.75" customHeight="1" x14ac:dyDescent="0.15">
      <c r="J250" s="254"/>
      <c r="L250" s="254"/>
    </row>
    <row r="251" spans="10:12" ht="15.75" customHeight="1" x14ac:dyDescent="0.15">
      <c r="J251" s="254"/>
      <c r="L251" s="254"/>
    </row>
    <row r="252" spans="10:12" ht="15.75" customHeight="1" x14ac:dyDescent="0.15">
      <c r="J252" s="254"/>
      <c r="L252" s="254"/>
    </row>
    <row r="253" spans="10:12" ht="15.75" customHeight="1" x14ac:dyDescent="0.15">
      <c r="J253" s="254"/>
      <c r="L253" s="254"/>
    </row>
    <row r="254" spans="10:12" ht="15.75" customHeight="1" x14ac:dyDescent="0.15">
      <c r="J254" s="254"/>
      <c r="L254" s="254"/>
    </row>
    <row r="255" spans="10:12" ht="15.75" customHeight="1" x14ac:dyDescent="0.15">
      <c r="J255" s="254"/>
      <c r="L255" s="254"/>
    </row>
    <row r="256" spans="10:12" ht="15.75" customHeight="1" x14ac:dyDescent="0.15">
      <c r="J256" s="254"/>
      <c r="L256" s="254"/>
    </row>
    <row r="257" spans="10:12" ht="15.75" customHeight="1" x14ac:dyDescent="0.15">
      <c r="J257" s="254"/>
      <c r="L257" s="254"/>
    </row>
    <row r="258" spans="10:12" ht="15.75" customHeight="1" x14ac:dyDescent="0.15">
      <c r="J258" s="254"/>
      <c r="L258" s="254"/>
    </row>
    <row r="259" spans="10:12" ht="15.75" customHeight="1" x14ac:dyDescent="0.15">
      <c r="J259" s="254"/>
      <c r="L259" s="254"/>
    </row>
    <row r="260" spans="10:12" ht="15.75" customHeight="1" x14ac:dyDescent="0.15">
      <c r="J260" s="254"/>
      <c r="L260" s="254"/>
    </row>
    <row r="261" spans="10:12" ht="15.75" customHeight="1" x14ac:dyDescent="0.15">
      <c r="J261" s="254"/>
      <c r="L261" s="254"/>
    </row>
    <row r="262" spans="10:12" ht="15.75" customHeight="1" x14ac:dyDescent="0.15">
      <c r="J262" s="254"/>
      <c r="L262" s="254"/>
    </row>
    <row r="263" spans="10:12" ht="15.75" customHeight="1" x14ac:dyDescent="0.15">
      <c r="J263" s="254"/>
      <c r="L263" s="254"/>
    </row>
    <row r="264" spans="10:12" ht="15.75" customHeight="1" x14ac:dyDescent="0.15">
      <c r="J264" s="254"/>
      <c r="L264" s="254"/>
    </row>
    <row r="265" spans="10:12" ht="15.75" customHeight="1" x14ac:dyDescent="0.15">
      <c r="J265" s="254"/>
      <c r="L265" s="254"/>
    </row>
    <row r="266" spans="10:12" ht="15.75" customHeight="1" x14ac:dyDescent="0.15">
      <c r="J266" s="254"/>
      <c r="L266" s="254"/>
    </row>
    <row r="267" spans="10:12" ht="15.75" customHeight="1" x14ac:dyDescent="0.15">
      <c r="J267" s="254"/>
      <c r="L267" s="254"/>
    </row>
    <row r="268" spans="10:12" ht="15.75" customHeight="1" x14ac:dyDescent="0.15">
      <c r="J268" s="254"/>
      <c r="L268" s="254"/>
    </row>
    <row r="269" spans="10:12" ht="15.75" customHeight="1" x14ac:dyDescent="0.15">
      <c r="J269" s="254"/>
      <c r="L269" s="254"/>
    </row>
    <row r="270" spans="10:12" ht="15.75" customHeight="1" x14ac:dyDescent="0.15">
      <c r="J270" s="254"/>
      <c r="L270" s="254"/>
    </row>
    <row r="271" spans="10:12" ht="15.75" customHeight="1" x14ac:dyDescent="0.15">
      <c r="J271" s="254"/>
      <c r="L271" s="254"/>
    </row>
    <row r="272" spans="10:12" ht="15.75" customHeight="1" x14ac:dyDescent="0.15">
      <c r="J272" s="254"/>
      <c r="L272" s="254"/>
    </row>
    <row r="273" spans="10:12" ht="15.75" customHeight="1" x14ac:dyDescent="0.15">
      <c r="J273" s="254"/>
      <c r="L273" s="254"/>
    </row>
    <row r="274" spans="10:12" ht="15.75" customHeight="1" x14ac:dyDescent="0.15">
      <c r="J274" s="254"/>
      <c r="L274" s="254"/>
    </row>
    <row r="275" spans="10:12" ht="15.75" customHeight="1" x14ac:dyDescent="0.15">
      <c r="J275" s="254"/>
      <c r="L275" s="254"/>
    </row>
    <row r="276" spans="10:12" ht="15.75" customHeight="1" x14ac:dyDescent="0.15">
      <c r="J276" s="254"/>
      <c r="L276" s="254"/>
    </row>
    <row r="277" spans="10:12" ht="15.75" customHeight="1" x14ac:dyDescent="0.15">
      <c r="J277" s="254"/>
      <c r="L277" s="254"/>
    </row>
    <row r="278" spans="10:12" ht="15.75" customHeight="1" x14ac:dyDescent="0.15">
      <c r="J278" s="254"/>
      <c r="L278" s="254"/>
    </row>
    <row r="279" spans="10:12" ht="15.75" customHeight="1" x14ac:dyDescent="0.15">
      <c r="J279" s="254"/>
      <c r="L279" s="254"/>
    </row>
    <row r="280" spans="10:12" ht="15.75" customHeight="1" x14ac:dyDescent="0.15">
      <c r="J280" s="254"/>
      <c r="L280" s="254"/>
    </row>
    <row r="281" spans="10:12" ht="15.75" customHeight="1" x14ac:dyDescent="0.15">
      <c r="J281" s="254"/>
      <c r="L281" s="254"/>
    </row>
    <row r="282" spans="10:12" ht="15.75" customHeight="1" x14ac:dyDescent="0.15">
      <c r="J282" s="254"/>
      <c r="L282" s="254"/>
    </row>
    <row r="283" spans="10:12" ht="15.75" customHeight="1" x14ac:dyDescent="0.15">
      <c r="J283" s="254"/>
      <c r="L283" s="254"/>
    </row>
    <row r="284" spans="10:12" ht="15.75" customHeight="1" x14ac:dyDescent="0.15">
      <c r="J284" s="254"/>
      <c r="L284" s="254"/>
    </row>
    <row r="285" spans="10:12" ht="15.75" customHeight="1" x14ac:dyDescent="0.15">
      <c r="J285" s="254"/>
      <c r="L285" s="254"/>
    </row>
    <row r="286" spans="10:12" ht="15.75" customHeight="1" x14ac:dyDescent="0.15">
      <c r="J286" s="254"/>
      <c r="L286" s="254"/>
    </row>
    <row r="287" spans="10:12" ht="15.75" customHeight="1" x14ac:dyDescent="0.15">
      <c r="J287" s="254"/>
      <c r="L287" s="254"/>
    </row>
    <row r="288" spans="10:12" ht="15.75" customHeight="1" x14ac:dyDescent="0.15">
      <c r="J288" s="254"/>
      <c r="L288" s="254"/>
    </row>
    <row r="289" spans="10:12" ht="15.75" customHeight="1" x14ac:dyDescent="0.15">
      <c r="J289" s="254"/>
      <c r="L289" s="254"/>
    </row>
    <row r="290" spans="10:12" ht="15.75" customHeight="1" x14ac:dyDescent="0.15">
      <c r="J290" s="254"/>
      <c r="L290" s="254"/>
    </row>
    <row r="291" spans="10:12" ht="15.75" customHeight="1" x14ac:dyDescent="0.15">
      <c r="J291" s="254"/>
      <c r="L291" s="254"/>
    </row>
    <row r="292" spans="10:12" ht="15.75" customHeight="1" x14ac:dyDescent="0.15">
      <c r="J292" s="254"/>
      <c r="L292" s="254"/>
    </row>
    <row r="293" spans="10:12" ht="15.75" customHeight="1" x14ac:dyDescent="0.15">
      <c r="J293" s="254"/>
      <c r="L293" s="254"/>
    </row>
    <row r="294" spans="10:12" ht="15.75" customHeight="1" x14ac:dyDescent="0.15">
      <c r="J294" s="254"/>
      <c r="L294" s="254"/>
    </row>
    <row r="295" spans="10:12" ht="15.75" customHeight="1" x14ac:dyDescent="0.15">
      <c r="J295" s="254"/>
      <c r="L295" s="254"/>
    </row>
    <row r="296" spans="10:12" ht="15.75" customHeight="1" x14ac:dyDescent="0.15">
      <c r="J296" s="254"/>
      <c r="L296" s="254"/>
    </row>
    <row r="297" spans="10:12" ht="15.75" customHeight="1" x14ac:dyDescent="0.15">
      <c r="J297" s="254"/>
      <c r="L297" s="254"/>
    </row>
    <row r="298" spans="10:12" ht="15.75" customHeight="1" x14ac:dyDescent="0.15">
      <c r="J298" s="254"/>
      <c r="L298" s="254"/>
    </row>
    <row r="299" spans="10:12" ht="15.75" customHeight="1" x14ac:dyDescent="0.15">
      <c r="J299" s="254"/>
      <c r="L299" s="254"/>
    </row>
    <row r="300" spans="10:12" ht="15.75" customHeight="1" x14ac:dyDescent="0.15">
      <c r="J300" s="254"/>
      <c r="L300" s="254"/>
    </row>
    <row r="301" spans="10:12" ht="15.75" customHeight="1" x14ac:dyDescent="0.15">
      <c r="J301" s="254"/>
      <c r="L301" s="254"/>
    </row>
    <row r="302" spans="10:12" ht="15.75" customHeight="1" x14ac:dyDescent="0.15">
      <c r="J302" s="254"/>
      <c r="L302" s="254"/>
    </row>
    <row r="303" spans="10:12" ht="15.75" customHeight="1" x14ac:dyDescent="0.15">
      <c r="J303" s="254"/>
      <c r="L303" s="254"/>
    </row>
    <row r="304" spans="10:12" ht="15.75" customHeight="1" x14ac:dyDescent="0.15">
      <c r="J304" s="254"/>
      <c r="L304" s="254"/>
    </row>
    <row r="305" spans="10:12" ht="15.75" customHeight="1" x14ac:dyDescent="0.15">
      <c r="J305" s="254"/>
      <c r="L305" s="254"/>
    </row>
    <row r="306" spans="10:12" ht="15.75" customHeight="1" x14ac:dyDescent="0.15">
      <c r="J306" s="254"/>
      <c r="L306" s="254"/>
    </row>
    <row r="307" spans="10:12" ht="15.75" customHeight="1" x14ac:dyDescent="0.15">
      <c r="J307" s="254"/>
      <c r="L307" s="254"/>
    </row>
    <row r="308" spans="10:12" ht="15.75" customHeight="1" x14ac:dyDescent="0.15">
      <c r="J308" s="254"/>
      <c r="L308" s="254"/>
    </row>
    <row r="309" spans="10:12" ht="15.75" customHeight="1" x14ac:dyDescent="0.15">
      <c r="J309" s="254"/>
      <c r="L309" s="254"/>
    </row>
    <row r="310" spans="10:12" ht="15.75" customHeight="1" x14ac:dyDescent="0.15">
      <c r="J310" s="254"/>
      <c r="L310" s="254"/>
    </row>
    <row r="311" spans="10:12" ht="15.75" customHeight="1" x14ac:dyDescent="0.15">
      <c r="J311" s="254"/>
      <c r="L311" s="254"/>
    </row>
    <row r="312" spans="10:12" ht="15.75" customHeight="1" x14ac:dyDescent="0.15">
      <c r="J312" s="254"/>
      <c r="L312" s="254"/>
    </row>
    <row r="313" spans="10:12" ht="15.75" customHeight="1" x14ac:dyDescent="0.15">
      <c r="J313" s="254"/>
      <c r="L313" s="254"/>
    </row>
    <row r="314" spans="10:12" ht="15.75" customHeight="1" x14ac:dyDescent="0.15">
      <c r="J314" s="254"/>
      <c r="L314" s="254"/>
    </row>
    <row r="315" spans="10:12" ht="15.75" customHeight="1" x14ac:dyDescent="0.15">
      <c r="J315" s="254"/>
      <c r="L315" s="254"/>
    </row>
    <row r="316" spans="10:12" ht="15.75" customHeight="1" x14ac:dyDescent="0.15">
      <c r="J316" s="254"/>
      <c r="L316" s="254"/>
    </row>
    <row r="317" spans="10:12" ht="15.75" customHeight="1" x14ac:dyDescent="0.15">
      <c r="J317" s="254"/>
      <c r="L317" s="254"/>
    </row>
    <row r="318" spans="10:12" ht="15.75" customHeight="1" x14ac:dyDescent="0.15">
      <c r="J318" s="254"/>
      <c r="L318" s="254"/>
    </row>
    <row r="319" spans="10:12" ht="15.75" customHeight="1" x14ac:dyDescent="0.15">
      <c r="J319" s="254"/>
      <c r="L319" s="254"/>
    </row>
    <row r="320" spans="10:12" ht="15.75" customHeight="1" x14ac:dyDescent="0.15">
      <c r="J320" s="254"/>
      <c r="L320" s="254"/>
    </row>
    <row r="321" spans="10:12" ht="15.75" customHeight="1" x14ac:dyDescent="0.15">
      <c r="J321" s="254"/>
      <c r="L321" s="254"/>
    </row>
    <row r="322" spans="10:12" ht="15.75" customHeight="1" x14ac:dyDescent="0.15">
      <c r="J322" s="254"/>
      <c r="L322" s="254"/>
    </row>
    <row r="323" spans="10:12" ht="15.75" customHeight="1" x14ac:dyDescent="0.15">
      <c r="J323" s="254"/>
      <c r="L323" s="254"/>
    </row>
    <row r="324" spans="10:12" ht="15.75" customHeight="1" x14ac:dyDescent="0.15">
      <c r="J324" s="254"/>
      <c r="L324" s="254"/>
    </row>
    <row r="325" spans="10:12" ht="15.75" customHeight="1" x14ac:dyDescent="0.15">
      <c r="J325" s="254"/>
      <c r="L325" s="254"/>
    </row>
    <row r="326" spans="10:12" ht="15.75" customHeight="1" x14ac:dyDescent="0.15">
      <c r="J326" s="254"/>
      <c r="L326" s="254"/>
    </row>
    <row r="327" spans="10:12" ht="15.75" customHeight="1" x14ac:dyDescent="0.15">
      <c r="J327" s="254"/>
      <c r="L327" s="254"/>
    </row>
    <row r="328" spans="10:12" ht="15.75" customHeight="1" x14ac:dyDescent="0.15">
      <c r="J328" s="254"/>
      <c r="L328" s="254"/>
    </row>
    <row r="329" spans="10:12" ht="15.75" customHeight="1" x14ac:dyDescent="0.15">
      <c r="J329" s="254"/>
      <c r="L329" s="254"/>
    </row>
    <row r="330" spans="10:12" ht="15.75" customHeight="1" x14ac:dyDescent="0.15">
      <c r="J330" s="254"/>
      <c r="L330" s="254"/>
    </row>
    <row r="331" spans="10:12" ht="15.75" customHeight="1" x14ac:dyDescent="0.15">
      <c r="J331" s="254"/>
      <c r="L331" s="254"/>
    </row>
    <row r="332" spans="10:12" ht="15.75" customHeight="1" x14ac:dyDescent="0.15">
      <c r="J332" s="254"/>
      <c r="L332" s="254"/>
    </row>
    <row r="333" spans="10:12" ht="15.75" customHeight="1" x14ac:dyDescent="0.15">
      <c r="J333" s="254"/>
      <c r="L333" s="254"/>
    </row>
    <row r="334" spans="10:12" ht="15.75" customHeight="1" x14ac:dyDescent="0.15">
      <c r="J334" s="254"/>
      <c r="L334" s="254"/>
    </row>
    <row r="335" spans="10:12" ht="15.75" customHeight="1" x14ac:dyDescent="0.15">
      <c r="J335" s="254"/>
      <c r="L335" s="254"/>
    </row>
    <row r="336" spans="10:12" ht="15.75" customHeight="1" x14ac:dyDescent="0.15">
      <c r="J336" s="254"/>
      <c r="L336" s="254"/>
    </row>
    <row r="337" spans="10:12" ht="15.75" customHeight="1" x14ac:dyDescent="0.15">
      <c r="J337" s="254"/>
      <c r="L337" s="254"/>
    </row>
    <row r="338" spans="10:12" ht="15.75" customHeight="1" x14ac:dyDescent="0.15">
      <c r="J338" s="254"/>
      <c r="L338" s="254"/>
    </row>
    <row r="339" spans="10:12" ht="15.75" customHeight="1" x14ac:dyDescent="0.15">
      <c r="J339" s="254"/>
      <c r="L339" s="254"/>
    </row>
    <row r="340" spans="10:12" ht="15.75" customHeight="1" x14ac:dyDescent="0.15">
      <c r="J340" s="254"/>
      <c r="L340" s="254"/>
    </row>
    <row r="341" spans="10:12" ht="15.75" customHeight="1" x14ac:dyDescent="0.15">
      <c r="J341" s="254"/>
      <c r="L341" s="254"/>
    </row>
    <row r="342" spans="10:12" ht="15.75" customHeight="1" x14ac:dyDescent="0.15">
      <c r="J342" s="254"/>
      <c r="L342" s="254"/>
    </row>
    <row r="343" spans="10:12" ht="15.75" customHeight="1" x14ac:dyDescent="0.15">
      <c r="J343" s="254"/>
      <c r="L343" s="254"/>
    </row>
    <row r="344" spans="10:12" ht="15.75" customHeight="1" x14ac:dyDescent="0.15">
      <c r="J344" s="254"/>
      <c r="L344" s="254"/>
    </row>
    <row r="345" spans="10:12" ht="15.75" customHeight="1" x14ac:dyDescent="0.15">
      <c r="J345" s="254"/>
      <c r="L345" s="254"/>
    </row>
    <row r="346" spans="10:12" ht="15.75" customHeight="1" x14ac:dyDescent="0.15">
      <c r="J346" s="254"/>
      <c r="L346" s="254"/>
    </row>
    <row r="347" spans="10:12" ht="15.75" customHeight="1" x14ac:dyDescent="0.15">
      <c r="J347" s="254"/>
      <c r="L347" s="254"/>
    </row>
    <row r="348" spans="10:12" ht="15.75" customHeight="1" x14ac:dyDescent="0.15">
      <c r="J348" s="254"/>
      <c r="L348" s="254"/>
    </row>
    <row r="349" spans="10:12" ht="15.75" customHeight="1" x14ac:dyDescent="0.15">
      <c r="J349" s="254"/>
      <c r="L349" s="254"/>
    </row>
    <row r="350" spans="10:12" ht="15.75" customHeight="1" x14ac:dyDescent="0.15">
      <c r="J350" s="254"/>
      <c r="L350" s="254"/>
    </row>
    <row r="351" spans="10:12" ht="15.75" customHeight="1" x14ac:dyDescent="0.15">
      <c r="J351" s="254"/>
      <c r="L351" s="254"/>
    </row>
    <row r="352" spans="10:12" ht="15.75" customHeight="1" x14ac:dyDescent="0.15">
      <c r="J352" s="254"/>
      <c r="L352" s="254"/>
    </row>
    <row r="353" spans="10:12" ht="15.75" customHeight="1" x14ac:dyDescent="0.15">
      <c r="J353" s="254"/>
      <c r="L353" s="254"/>
    </row>
    <row r="354" spans="10:12" ht="15.75" customHeight="1" x14ac:dyDescent="0.15">
      <c r="J354" s="254"/>
      <c r="L354" s="254"/>
    </row>
    <row r="355" spans="10:12" ht="15.75" customHeight="1" x14ac:dyDescent="0.15">
      <c r="J355" s="254"/>
      <c r="L355" s="254"/>
    </row>
    <row r="356" spans="10:12" ht="15.75" customHeight="1" x14ac:dyDescent="0.15">
      <c r="J356" s="254"/>
      <c r="L356" s="254"/>
    </row>
    <row r="357" spans="10:12" ht="15.75" customHeight="1" x14ac:dyDescent="0.15">
      <c r="J357" s="254"/>
      <c r="L357" s="254"/>
    </row>
    <row r="358" spans="10:12" ht="15.75" customHeight="1" x14ac:dyDescent="0.15">
      <c r="J358" s="254"/>
      <c r="L358" s="254"/>
    </row>
    <row r="359" spans="10:12" ht="15.75" customHeight="1" x14ac:dyDescent="0.15">
      <c r="J359" s="254"/>
      <c r="L359" s="254"/>
    </row>
    <row r="360" spans="10:12" ht="15.75" customHeight="1" x14ac:dyDescent="0.15">
      <c r="J360" s="254"/>
      <c r="L360" s="254"/>
    </row>
    <row r="361" spans="10:12" ht="15.75" customHeight="1" x14ac:dyDescent="0.15">
      <c r="J361" s="254"/>
      <c r="L361" s="254"/>
    </row>
    <row r="362" spans="10:12" ht="15.75" customHeight="1" x14ac:dyDescent="0.15">
      <c r="J362" s="254"/>
      <c r="L362" s="254"/>
    </row>
    <row r="363" spans="10:12" ht="15.75" customHeight="1" x14ac:dyDescent="0.15">
      <c r="J363" s="254"/>
      <c r="L363" s="254"/>
    </row>
    <row r="364" spans="10:12" ht="15.75" customHeight="1" x14ac:dyDescent="0.15">
      <c r="J364" s="254"/>
      <c r="L364" s="254"/>
    </row>
    <row r="365" spans="10:12" ht="15.75" customHeight="1" x14ac:dyDescent="0.15">
      <c r="J365" s="254"/>
      <c r="L365" s="254"/>
    </row>
    <row r="366" spans="10:12" ht="15.75" customHeight="1" x14ac:dyDescent="0.15">
      <c r="J366" s="254"/>
      <c r="L366" s="254"/>
    </row>
    <row r="367" spans="10:12" ht="15.75" customHeight="1" x14ac:dyDescent="0.15">
      <c r="J367" s="254"/>
      <c r="L367" s="254"/>
    </row>
    <row r="368" spans="10:12" ht="15.75" customHeight="1" x14ac:dyDescent="0.15">
      <c r="J368" s="254"/>
      <c r="L368" s="254"/>
    </row>
    <row r="369" spans="10:12" ht="15.75" customHeight="1" x14ac:dyDescent="0.15">
      <c r="J369" s="254"/>
      <c r="L369" s="254"/>
    </row>
    <row r="370" spans="10:12" ht="15.75" customHeight="1" x14ac:dyDescent="0.15">
      <c r="J370" s="254"/>
      <c r="L370" s="254"/>
    </row>
    <row r="371" spans="10:12" ht="15.75" customHeight="1" x14ac:dyDescent="0.15">
      <c r="J371" s="254"/>
      <c r="L371" s="254"/>
    </row>
    <row r="372" spans="10:12" ht="15.75" customHeight="1" x14ac:dyDescent="0.15">
      <c r="J372" s="254"/>
      <c r="L372" s="254"/>
    </row>
    <row r="373" spans="10:12" ht="15.75" customHeight="1" x14ac:dyDescent="0.15">
      <c r="J373" s="254"/>
      <c r="L373" s="254"/>
    </row>
    <row r="374" spans="10:12" ht="15.75" customHeight="1" x14ac:dyDescent="0.15">
      <c r="J374" s="254"/>
      <c r="L374" s="254"/>
    </row>
    <row r="375" spans="10:12" ht="15.75" customHeight="1" x14ac:dyDescent="0.15">
      <c r="J375" s="254"/>
      <c r="L375" s="254"/>
    </row>
    <row r="376" spans="10:12" ht="15.75" customHeight="1" x14ac:dyDescent="0.15">
      <c r="J376" s="254"/>
      <c r="L376" s="254"/>
    </row>
    <row r="377" spans="10:12" ht="15.75" customHeight="1" x14ac:dyDescent="0.15">
      <c r="J377" s="254"/>
      <c r="L377" s="254"/>
    </row>
    <row r="378" spans="10:12" ht="15.75" customHeight="1" x14ac:dyDescent="0.15">
      <c r="J378" s="254"/>
      <c r="L378" s="254"/>
    </row>
    <row r="379" spans="10:12" ht="15.75" customHeight="1" x14ac:dyDescent="0.15">
      <c r="J379" s="254"/>
      <c r="L379" s="254"/>
    </row>
    <row r="380" spans="10:12" ht="15.75" customHeight="1" x14ac:dyDescent="0.15">
      <c r="J380" s="254"/>
      <c r="L380" s="254"/>
    </row>
    <row r="381" spans="10:12" ht="15.75" customHeight="1" x14ac:dyDescent="0.15">
      <c r="J381" s="254"/>
      <c r="L381" s="254"/>
    </row>
    <row r="382" spans="10:12" ht="15.75" customHeight="1" x14ac:dyDescent="0.15">
      <c r="J382" s="254"/>
      <c r="L382" s="254"/>
    </row>
    <row r="383" spans="10:12" ht="15.75" customHeight="1" x14ac:dyDescent="0.15">
      <c r="J383" s="254"/>
      <c r="L383" s="254"/>
    </row>
    <row r="384" spans="10:12" ht="15.75" customHeight="1" x14ac:dyDescent="0.15">
      <c r="J384" s="254"/>
      <c r="L384" s="254"/>
    </row>
    <row r="385" spans="10:12" ht="15.75" customHeight="1" x14ac:dyDescent="0.15">
      <c r="J385" s="254"/>
      <c r="L385" s="254"/>
    </row>
    <row r="386" spans="10:12" ht="15.75" customHeight="1" x14ac:dyDescent="0.15">
      <c r="J386" s="254"/>
      <c r="L386" s="254"/>
    </row>
    <row r="387" spans="10:12" ht="15.75" customHeight="1" x14ac:dyDescent="0.15">
      <c r="J387" s="254"/>
      <c r="L387" s="254"/>
    </row>
    <row r="388" spans="10:12" ht="15.75" customHeight="1" x14ac:dyDescent="0.15">
      <c r="J388" s="254"/>
      <c r="L388" s="254"/>
    </row>
    <row r="389" spans="10:12" ht="15.75" customHeight="1" x14ac:dyDescent="0.15">
      <c r="J389" s="254"/>
      <c r="L389" s="254"/>
    </row>
    <row r="390" spans="10:12" ht="15.75" customHeight="1" x14ac:dyDescent="0.15">
      <c r="J390" s="254"/>
      <c r="L390" s="254"/>
    </row>
    <row r="391" spans="10:12" ht="15.75" customHeight="1" x14ac:dyDescent="0.15">
      <c r="J391" s="254"/>
      <c r="L391" s="254"/>
    </row>
    <row r="392" spans="10:12" ht="15.75" customHeight="1" x14ac:dyDescent="0.15">
      <c r="J392" s="254"/>
      <c r="L392" s="254"/>
    </row>
    <row r="393" spans="10:12" ht="15.75" customHeight="1" x14ac:dyDescent="0.15">
      <c r="J393" s="254"/>
      <c r="L393" s="254"/>
    </row>
    <row r="394" spans="10:12" ht="15.75" customHeight="1" x14ac:dyDescent="0.15">
      <c r="J394" s="254"/>
      <c r="L394" s="254"/>
    </row>
    <row r="395" spans="10:12" ht="15.75" customHeight="1" x14ac:dyDescent="0.15">
      <c r="J395" s="254"/>
      <c r="L395" s="254"/>
    </row>
    <row r="396" spans="10:12" ht="15.75" customHeight="1" x14ac:dyDescent="0.15">
      <c r="J396" s="254"/>
      <c r="L396" s="254"/>
    </row>
    <row r="397" spans="10:12" ht="15.75" customHeight="1" x14ac:dyDescent="0.15">
      <c r="J397" s="254"/>
      <c r="L397" s="254"/>
    </row>
    <row r="398" spans="10:12" ht="15.75" customHeight="1" x14ac:dyDescent="0.15">
      <c r="J398" s="254"/>
      <c r="L398" s="254"/>
    </row>
    <row r="399" spans="10:12" ht="15.75" customHeight="1" x14ac:dyDescent="0.15">
      <c r="J399" s="254"/>
      <c r="L399" s="254"/>
    </row>
    <row r="400" spans="10:12" ht="15.75" customHeight="1" x14ac:dyDescent="0.15">
      <c r="J400" s="254"/>
      <c r="L400" s="254"/>
    </row>
    <row r="401" spans="10:12" ht="15.75" customHeight="1" x14ac:dyDescent="0.15">
      <c r="J401" s="254"/>
      <c r="L401" s="254"/>
    </row>
    <row r="402" spans="10:12" ht="15.75" customHeight="1" x14ac:dyDescent="0.15">
      <c r="J402" s="254"/>
      <c r="L402" s="254"/>
    </row>
    <row r="403" spans="10:12" ht="15.75" customHeight="1" x14ac:dyDescent="0.15">
      <c r="J403" s="254"/>
      <c r="L403" s="254"/>
    </row>
    <row r="404" spans="10:12" ht="15.75" customHeight="1" x14ac:dyDescent="0.15">
      <c r="J404" s="254"/>
      <c r="L404" s="254"/>
    </row>
    <row r="405" spans="10:12" ht="15.75" customHeight="1" x14ac:dyDescent="0.15">
      <c r="J405" s="254"/>
      <c r="L405" s="254"/>
    </row>
    <row r="406" spans="10:12" ht="15.75" customHeight="1" x14ac:dyDescent="0.15">
      <c r="J406" s="254"/>
      <c r="L406" s="254"/>
    </row>
    <row r="407" spans="10:12" ht="15.75" customHeight="1" x14ac:dyDescent="0.15">
      <c r="J407" s="254"/>
      <c r="L407" s="254"/>
    </row>
    <row r="408" spans="10:12" ht="15.75" customHeight="1" x14ac:dyDescent="0.15">
      <c r="J408" s="254"/>
      <c r="L408" s="254"/>
    </row>
    <row r="409" spans="10:12" ht="15.75" customHeight="1" x14ac:dyDescent="0.15">
      <c r="J409" s="254"/>
      <c r="L409" s="254"/>
    </row>
    <row r="410" spans="10:12" ht="15.75" customHeight="1" x14ac:dyDescent="0.15">
      <c r="J410" s="254"/>
      <c r="L410" s="254"/>
    </row>
    <row r="411" spans="10:12" ht="15.75" customHeight="1" x14ac:dyDescent="0.15">
      <c r="J411" s="254"/>
      <c r="L411" s="254"/>
    </row>
    <row r="412" spans="10:12" ht="15.75" customHeight="1" x14ac:dyDescent="0.15">
      <c r="J412" s="254"/>
      <c r="L412" s="254"/>
    </row>
    <row r="413" spans="10:12" ht="15.75" customHeight="1" x14ac:dyDescent="0.15">
      <c r="J413" s="254"/>
      <c r="L413" s="254"/>
    </row>
    <row r="414" spans="10:12" ht="15.75" customHeight="1" x14ac:dyDescent="0.15">
      <c r="J414" s="254"/>
      <c r="L414" s="254"/>
    </row>
    <row r="415" spans="10:12" ht="15.75" customHeight="1" x14ac:dyDescent="0.15">
      <c r="J415" s="254"/>
      <c r="L415" s="254"/>
    </row>
    <row r="416" spans="10:12" ht="15.75" customHeight="1" x14ac:dyDescent="0.15">
      <c r="J416" s="254"/>
      <c r="L416" s="254"/>
    </row>
    <row r="417" spans="10:12" ht="15.75" customHeight="1" x14ac:dyDescent="0.15">
      <c r="J417" s="254"/>
      <c r="L417" s="254"/>
    </row>
    <row r="418" spans="10:12" ht="15.75" customHeight="1" x14ac:dyDescent="0.15">
      <c r="J418" s="254"/>
      <c r="L418" s="254"/>
    </row>
    <row r="419" spans="10:12" ht="15.75" customHeight="1" x14ac:dyDescent="0.15">
      <c r="J419" s="254"/>
      <c r="L419" s="254"/>
    </row>
    <row r="420" spans="10:12" ht="15.75" customHeight="1" x14ac:dyDescent="0.15">
      <c r="J420" s="254"/>
      <c r="L420" s="254"/>
    </row>
    <row r="421" spans="10:12" ht="15.75" customHeight="1" x14ac:dyDescent="0.15">
      <c r="J421" s="254"/>
      <c r="L421" s="254"/>
    </row>
    <row r="422" spans="10:12" ht="15.75" customHeight="1" x14ac:dyDescent="0.15">
      <c r="J422" s="254"/>
      <c r="L422" s="254"/>
    </row>
    <row r="423" spans="10:12" ht="15.75" customHeight="1" x14ac:dyDescent="0.15">
      <c r="J423" s="254"/>
      <c r="L423" s="254"/>
    </row>
    <row r="424" spans="10:12" ht="15.75" customHeight="1" x14ac:dyDescent="0.15">
      <c r="J424" s="254"/>
      <c r="L424" s="254"/>
    </row>
    <row r="425" spans="10:12" ht="15.75" customHeight="1" x14ac:dyDescent="0.15">
      <c r="J425" s="254"/>
      <c r="L425" s="254"/>
    </row>
    <row r="426" spans="10:12" ht="15.75" customHeight="1" x14ac:dyDescent="0.15">
      <c r="J426" s="254"/>
      <c r="L426" s="254"/>
    </row>
    <row r="427" spans="10:12" ht="15.75" customHeight="1" x14ac:dyDescent="0.15">
      <c r="J427" s="254"/>
      <c r="L427" s="254"/>
    </row>
    <row r="428" spans="10:12" ht="15.75" customHeight="1" x14ac:dyDescent="0.15">
      <c r="J428" s="254"/>
      <c r="L428" s="254"/>
    </row>
    <row r="429" spans="10:12" ht="15.75" customHeight="1" x14ac:dyDescent="0.15">
      <c r="J429" s="254"/>
      <c r="L429" s="254"/>
    </row>
    <row r="430" spans="10:12" ht="15.75" customHeight="1" x14ac:dyDescent="0.15">
      <c r="J430" s="254"/>
      <c r="L430" s="254"/>
    </row>
    <row r="431" spans="10:12" ht="15.75" customHeight="1" x14ac:dyDescent="0.15">
      <c r="J431" s="254"/>
      <c r="L431" s="254"/>
    </row>
    <row r="432" spans="10:12" ht="15.75" customHeight="1" x14ac:dyDescent="0.15">
      <c r="J432" s="254"/>
      <c r="L432" s="254"/>
    </row>
    <row r="433" spans="10:12" ht="15.75" customHeight="1" x14ac:dyDescent="0.15">
      <c r="J433" s="254"/>
      <c r="L433" s="254"/>
    </row>
    <row r="434" spans="10:12" ht="15.75" customHeight="1" x14ac:dyDescent="0.15">
      <c r="J434" s="254"/>
      <c r="L434" s="254"/>
    </row>
    <row r="435" spans="10:12" ht="15.75" customHeight="1" x14ac:dyDescent="0.15">
      <c r="J435" s="254"/>
      <c r="L435" s="254"/>
    </row>
    <row r="436" spans="10:12" ht="15.75" customHeight="1" x14ac:dyDescent="0.15">
      <c r="J436" s="254"/>
      <c r="L436" s="254"/>
    </row>
    <row r="437" spans="10:12" ht="15.75" customHeight="1" x14ac:dyDescent="0.15">
      <c r="J437" s="254"/>
      <c r="L437" s="254"/>
    </row>
    <row r="438" spans="10:12" ht="15.75" customHeight="1" x14ac:dyDescent="0.15">
      <c r="J438" s="254"/>
      <c r="L438" s="254"/>
    </row>
    <row r="439" spans="10:12" ht="15.75" customHeight="1" x14ac:dyDescent="0.15">
      <c r="J439" s="254"/>
      <c r="L439" s="254"/>
    </row>
    <row r="440" spans="10:12" ht="15.75" customHeight="1" x14ac:dyDescent="0.15">
      <c r="J440" s="254"/>
      <c r="L440" s="254"/>
    </row>
    <row r="441" spans="10:12" ht="15.75" customHeight="1" x14ac:dyDescent="0.15">
      <c r="J441" s="254"/>
      <c r="L441" s="254"/>
    </row>
    <row r="442" spans="10:12" ht="15.75" customHeight="1" x14ac:dyDescent="0.15">
      <c r="J442" s="254"/>
      <c r="L442" s="254"/>
    </row>
    <row r="443" spans="10:12" ht="15.75" customHeight="1" x14ac:dyDescent="0.15">
      <c r="J443" s="254"/>
      <c r="L443" s="254"/>
    </row>
    <row r="444" spans="10:12" ht="15.75" customHeight="1" x14ac:dyDescent="0.15">
      <c r="J444" s="254"/>
      <c r="L444" s="254"/>
    </row>
    <row r="445" spans="10:12" ht="15.75" customHeight="1" x14ac:dyDescent="0.15">
      <c r="J445" s="254"/>
      <c r="L445" s="254"/>
    </row>
    <row r="446" spans="10:12" ht="15.75" customHeight="1" x14ac:dyDescent="0.15">
      <c r="J446" s="254"/>
      <c r="L446" s="254"/>
    </row>
    <row r="447" spans="10:12" ht="15.75" customHeight="1" x14ac:dyDescent="0.15">
      <c r="J447" s="254"/>
      <c r="L447" s="254"/>
    </row>
    <row r="448" spans="10:12" ht="15.75" customHeight="1" x14ac:dyDescent="0.15">
      <c r="J448" s="254"/>
      <c r="L448" s="254"/>
    </row>
    <row r="449" spans="10:12" ht="15.75" customHeight="1" x14ac:dyDescent="0.15">
      <c r="J449" s="254"/>
      <c r="L449" s="254"/>
    </row>
    <row r="450" spans="10:12" ht="15.75" customHeight="1" x14ac:dyDescent="0.15">
      <c r="J450" s="254"/>
      <c r="L450" s="254"/>
    </row>
    <row r="451" spans="10:12" ht="15.75" customHeight="1" x14ac:dyDescent="0.15">
      <c r="J451" s="254"/>
      <c r="L451" s="254"/>
    </row>
    <row r="452" spans="10:12" ht="15.75" customHeight="1" x14ac:dyDescent="0.15">
      <c r="J452" s="254"/>
      <c r="L452" s="254"/>
    </row>
    <row r="453" spans="10:12" ht="15.75" customHeight="1" x14ac:dyDescent="0.15">
      <c r="J453" s="254"/>
      <c r="L453" s="254"/>
    </row>
    <row r="454" spans="10:12" ht="15.75" customHeight="1" x14ac:dyDescent="0.15">
      <c r="J454" s="254"/>
      <c r="L454" s="254"/>
    </row>
    <row r="455" spans="10:12" ht="15.75" customHeight="1" x14ac:dyDescent="0.15">
      <c r="J455" s="254"/>
      <c r="L455" s="254"/>
    </row>
    <row r="456" spans="10:12" ht="15.75" customHeight="1" x14ac:dyDescent="0.15">
      <c r="J456" s="254"/>
      <c r="L456" s="254"/>
    </row>
    <row r="457" spans="10:12" ht="15.75" customHeight="1" x14ac:dyDescent="0.15">
      <c r="J457" s="254"/>
      <c r="L457" s="254"/>
    </row>
    <row r="458" spans="10:12" ht="15.75" customHeight="1" x14ac:dyDescent="0.15">
      <c r="J458" s="254"/>
      <c r="L458" s="254"/>
    </row>
    <row r="459" spans="10:12" ht="15.75" customHeight="1" x14ac:dyDescent="0.15">
      <c r="J459" s="254"/>
      <c r="L459" s="254"/>
    </row>
    <row r="460" spans="10:12" ht="15.75" customHeight="1" x14ac:dyDescent="0.15">
      <c r="J460" s="254"/>
      <c r="L460" s="254"/>
    </row>
    <row r="461" spans="10:12" ht="15.75" customHeight="1" x14ac:dyDescent="0.15">
      <c r="J461" s="254"/>
      <c r="L461" s="254"/>
    </row>
    <row r="462" spans="10:12" ht="15.75" customHeight="1" x14ac:dyDescent="0.15">
      <c r="J462" s="254"/>
      <c r="L462" s="254"/>
    </row>
    <row r="463" spans="10:12" ht="15.75" customHeight="1" x14ac:dyDescent="0.15">
      <c r="J463" s="254"/>
      <c r="L463" s="254"/>
    </row>
    <row r="464" spans="10:12" ht="15.75" customHeight="1" x14ac:dyDescent="0.15">
      <c r="J464" s="254"/>
      <c r="L464" s="254"/>
    </row>
    <row r="465" spans="10:12" ht="15.75" customHeight="1" x14ac:dyDescent="0.15">
      <c r="J465" s="254"/>
      <c r="L465" s="254"/>
    </row>
    <row r="466" spans="10:12" ht="15.75" customHeight="1" x14ac:dyDescent="0.15">
      <c r="J466" s="254"/>
      <c r="L466" s="254"/>
    </row>
    <row r="467" spans="10:12" ht="15.75" customHeight="1" x14ac:dyDescent="0.15">
      <c r="J467" s="254"/>
      <c r="L467" s="254"/>
    </row>
    <row r="468" spans="10:12" ht="15.75" customHeight="1" x14ac:dyDescent="0.15">
      <c r="J468" s="254"/>
      <c r="L468" s="254"/>
    </row>
    <row r="469" spans="10:12" ht="15.75" customHeight="1" x14ac:dyDescent="0.15">
      <c r="J469" s="254"/>
      <c r="L469" s="254"/>
    </row>
    <row r="470" spans="10:12" ht="15.75" customHeight="1" x14ac:dyDescent="0.15">
      <c r="J470" s="254"/>
      <c r="L470" s="254"/>
    </row>
    <row r="471" spans="10:12" ht="15.75" customHeight="1" x14ac:dyDescent="0.15">
      <c r="J471" s="254"/>
      <c r="L471" s="254"/>
    </row>
    <row r="472" spans="10:12" ht="15.75" customHeight="1" x14ac:dyDescent="0.15">
      <c r="J472" s="254"/>
      <c r="L472" s="254"/>
    </row>
    <row r="473" spans="10:12" ht="15.75" customHeight="1" x14ac:dyDescent="0.15">
      <c r="J473" s="254"/>
      <c r="L473" s="254"/>
    </row>
    <row r="474" spans="10:12" ht="15.75" customHeight="1" x14ac:dyDescent="0.15">
      <c r="J474" s="254"/>
      <c r="L474" s="254"/>
    </row>
    <row r="475" spans="10:12" ht="15.75" customHeight="1" x14ac:dyDescent="0.15">
      <c r="J475" s="254"/>
      <c r="L475" s="254"/>
    </row>
    <row r="476" spans="10:12" ht="15.75" customHeight="1" x14ac:dyDescent="0.15">
      <c r="J476" s="254"/>
      <c r="L476" s="254"/>
    </row>
    <row r="477" spans="10:12" ht="15.75" customHeight="1" x14ac:dyDescent="0.15">
      <c r="J477" s="254"/>
      <c r="L477" s="254"/>
    </row>
    <row r="478" spans="10:12" ht="15.75" customHeight="1" x14ac:dyDescent="0.15">
      <c r="J478" s="254"/>
      <c r="L478" s="254"/>
    </row>
    <row r="479" spans="10:12" ht="15.75" customHeight="1" x14ac:dyDescent="0.15">
      <c r="J479" s="254"/>
      <c r="L479" s="254"/>
    </row>
    <row r="480" spans="10:12" ht="15.75" customHeight="1" x14ac:dyDescent="0.15">
      <c r="J480" s="254"/>
      <c r="L480" s="254"/>
    </row>
    <row r="481" spans="10:12" ht="15.75" customHeight="1" x14ac:dyDescent="0.15">
      <c r="J481" s="254"/>
      <c r="L481" s="254"/>
    </row>
    <row r="482" spans="10:12" ht="15.75" customHeight="1" x14ac:dyDescent="0.15">
      <c r="J482" s="254"/>
      <c r="L482" s="254"/>
    </row>
    <row r="483" spans="10:12" ht="15.75" customHeight="1" x14ac:dyDescent="0.15">
      <c r="J483" s="254"/>
      <c r="L483" s="254"/>
    </row>
    <row r="484" spans="10:12" ht="15.75" customHeight="1" x14ac:dyDescent="0.15">
      <c r="J484" s="254"/>
      <c r="L484" s="254"/>
    </row>
    <row r="485" spans="10:12" ht="15.75" customHeight="1" x14ac:dyDescent="0.15">
      <c r="J485" s="254"/>
      <c r="L485" s="254"/>
    </row>
    <row r="486" spans="10:12" ht="15.75" customHeight="1" x14ac:dyDescent="0.15">
      <c r="J486" s="254"/>
      <c r="L486" s="254"/>
    </row>
    <row r="487" spans="10:12" ht="15.75" customHeight="1" x14ac:dyDescent="0.15">
      <c r="J487" s="254"/>
      <c r="L487" s="254"/>
    </row>
    <row r="488" spans="10:12" ht="15.75" customHeight="1" x14ac:dyDescent="0.15">
      <c r="J488" s="254"/>
      <c r="L488" s="254"/>
    </row>
    <row r="489" spans="10:12" ht="15.75" customHeight="1" x14ac:dyDescent="0.15">
      <c r="J489" s="254"/>
      <c r="L489" s="254"/>
    </row>
    <row r="490" spans="10:12" ht="15.75" customHeight="1" x14ac:dyDescent="0.15">
      <c r="J490" s="254"/>
      <c r="L490" s="254"/>
    </row>
    <row r="491" spans="10:12" ht="15.75" customHeight="1" x14ac:dyDescent="0.15">
      <c r="J491" s="254"/>
      <c r="L491" s="254"/>
    </row>
    <row r="492" spans="10:12" ht="15.75" customHeight="1" x14ac:dyDescent="0.15">
      <c r="J492" s="254"/>
      <c r="L492" s="254"/>
    </row>
    <row r="493" spans="10:12" ht="15.75" customHeight="1" x14ac:dyDescent="0.15">
      <c r="J493" s="254"/>
      <c r="L493" s="254"/>
    </row>
    <row r="494" spans="10:12" ht="15.75" customHeight="1" x14ac:dyDescent="0.15">
      <c r="J494" s="254"/>
      <c r="L494" s="254"/>
    </row>
    <row r="495" spans="10:12" ht="15.75" customHeight="1" x14ac:dyDescent="0.15">
      <c r="J495" s="254"/>
      <c r="L495" s="254"/>
    </row>
    <row r="496" spans="10:12" ht="15.75" customHeight="1" x14ac:dyDescent="0.15">
      <c r="J496" s="254"/>
      <c r="L496" s="254"/>
    </row>
    <row r="497" spans="10:12" ht="15.75" customHeight="1" x14ac:dyDescent="0.15">
      <c r="J497" s="254"/>
      <c r="L497" s="254"/>
    </row>
    <row r="498" spans="10:12" ht="15.75" customHeight="1" x14ac:dyDescent="0.15">
      <c r="J498" s="254"/>
      <c r="L498" s="254"/>
    </row>
    <row r="499" spans="10:12" ht="15.75" customHeight="1" x14ac:dyDescent="0.15">
      <c r="J499" s="254"/>
      <c r="L499" s="254"/>
    </row>
    <row r="500" spans="10:12" ht="15.75" customHeight="1" x14ac:dyDescent="0.15">
      <c r="J500" s="254"/>
      <c r="L500" s="254"/>
    </row>
    <row r="501" spans="10:12" ht="15.75" customHeight="1" x14ac:dyDescent="0.15">
      <c r="J501" s="254"/>
      <c r="L501" s="254"/>
    </row>
    <row r="502" spans="10:12" ht="15.75" customHeight="1" x14ac:dyDescent="0.15">
      <c r="J502" s="254"/>
      <c r="L502" s="254"/>
    </row>
    <row r="503" spans="10:12" ht="15.75" customHeight="1" x14ac:dyDescent="0.15">
      <c r="J503" s="254"/>
      <c r="L503" s="254"/>
    </row>
    <row r="504" spans="10:12" ht="15.75" customHeight="1" x14ac:dyDescent="0.15">
      <c r="J504" s="254"/>
      <c r="L504" s="254"/>
    </row>
    <row r="505" spans="10:12" ht="15.75" customHeight="1" x14ac:dyDescent="0.15">
      <c r="J505" s="254"/>
      <c r="L505" s="254"/>
    </row>
    <row r="506" spans="10:12" ht="15.75" customHeight="1" x14ac:dyDescent="0.15">
      <c r="J506" s="254"/>
      <c r="L506" s="254"/>
    </row>
    <row r="507" spans="10:12" ht="15.75" customHeight="1" x14ac:dyDescent="0.15">
      <c r="J507" s="254"/>
      <c r="L507" s="254"/>
    </row>
    <row r="508" spans="10:12" ht="15.75" customHeight="1" x14ac:dyDescent="0.15">
      <c r="J508" s="254"/>
      <c r="L508" s="254"/>
    </row>
    <row r="509" spans="10:12" ht="15.75" customHeight="1" x14ac:dyDescent="0.15">
      <c r="J509" s="254"/>
      <c r="L509" s="254"/>
    </row>
    <row r="510" spans="10:12" ht="15.75" customHeight="1" x14ac:dyDescent="0.15">
      <c r="J510" s="254"/>
      <c r="L510" s="254"/>
    </row>
    <row r="511" spans="10:12" ht="15.75" customHeight="1" x14ac:dyDescent="0.15">
      <c r="J511" s="254"/>
      <c r="L511" s="254"/>
    </row>
    <row r="512" spans="10:12" ht="15.75" customHeight="1" x14ac:dyDescent="0.15">
      <c r="J512" s="254"/>
      <c r="L512" s="254"/>
    </row>
    <row r="513" spans="10:12" ht="15.75" customHeight="1" x14ac:dyDescent="0.15">
      <c r="J513" s="254"/>
      <c r="L513" s="254"/>
    </row>
    <row r="514" spans="10:12" ht="15.75" customHeight="1" x14ac:dyDescent="0.15">
      <c r="J514" s="254"/>
      <c r="L514" s="254"/>
    </row>
    <row r="515" spans="10:12" ht="15.75" customHeight="1" x14ac:dyDescent="0.15">
      <c r="J515" s="254"/>
      <c r="L515" s="254"/>
    </row>
    <row r="516" spans="10:12" ht="15.75" customHeight="1" x14ac:dyDescent="0.15">
      <c r="J516" s="254"/>
      <c r="L516" s="254"/>
    </row>
    <row r="517" spans="10:12" ht="15.75" customHeight="1" x14ac:dyDescent="0.15">
      <c r="J517" s="254"/>
      <c r="L517" s="254"/>
    </row>
    <row r="518" spans="10:12" ht="15.75" customHeight="1" x14ac:dyDescent="0.15">
      <c r="J518" s="254"/>
      <c r="L518" s="254"/>
    </row>
    <row r="519" spans="10:12" ht="15.75" customHeight="1" x14ac:dyDescent="0.15">
      <c r="J519" s="254"/>
      <c r="L519" s="254"/>
    </row>
    <row r="520" spans="10:12" ht="15.75" customHeight="1" x14ac:dyDescent="0.15">
      <c r="J520" s="254"/>
      <c r="L520" s="254"/>
    </row>
    <row r="521" spans="10:12" ht="15.75" customHeight="1" x14ac:dyDescent="0.15">
      <c r="J521" s="254"/>
      <c r="L521" s="254"/>
    </row>
    <row r="522" spans="10:12" ht="15.75" customHeight="1" x14ac:dyDescent="0.15">
      <c r="J522" s="254"/>
      <c r="L522" s="254"/>
    </row>
    <row r="523" spans="10:12" ht="15.75" customHeight="1" x14ac:dyDescent="0.15">
      <c r="J523" s="254"/>
      <c r="L523" s="254"/>
    </row>
    <row r="524" spans="10:12" ht="15.75" customHeight="1" x14ac:dyDescent="0.15">
      <c r="J524" s="254"/>
      <c r="L524" s="254"/>
    </row>
    <row r="525" spans="10:12" ht="15.75" customHeight="1" x14ac:dyDescent="0.15">
      <c r="J525" s="254"/>
      <c r="L525" s="254"/>
    </row>
    <row r="526" spans="10:12" ht="15.75" customHeight="1" x14ac:dyDescent="0.15">
      <c r="J526" s="254"/>
      <c r="L526" s="254"/>
    </row>
    <row r="527" spans="10:12" ht="15.75" customHeight="1" x14ac:dyDescent="0.15">
      <c r="J527" s="254"/>
      <c r="L527" s="254"/>
    </row>
    <row r="528" spans="10:12" ht="15.75" customHeight="1" x14ac:dyDescent="0.15">
      <c r="J528" s="254"/>
      <c r="L528" s="254"/>
    </row>
    <row r="529" spans="10:12" ht="15.75" customHeight="1" x14ac:dyDescent="0.15">
      <c r="J529" s="254"/>
      <c r="L529" s="254"/>
    </row>
    <row r="530" spans="10:12" ht="15.75" customHeight="1" x14ac:dyDescent="0.15">
      <c r="J530" s="254"/>
      <c r="L530" s="254"/>
    </row>
    <row r="531" spans="10:12" ht="15.75" customHeight="1" x14ac:dyDescent="0.15">
      <c r="J531" s="254"/>
      <c r="L531" s="254"/>
    </row>
    <row r="532" spans="10:12" ht="15.75" customHeight="1" x14ac:dyDescent="0.15">
      <c r="J532" s="254"/>
      <c r="L532" s="254"/>
    </row>
    <row r="533" spans="10:12" ht="15.75" customHeight="1" x14ac:dyDescent="0.15">
      <c r="J533" s="254"/>
      <c r="L533" s="254"/>
    </row>
    <row r="534" spans="10:12" ht="15.75" customHeight="1" x14ac:dyDescent="0.15">
      <c r="J534" s="254"/>
      <c r="L534" s="254"/>
    </row>
    <row r="535" spans="10:12" ht="15.75" customHeight="1" x14ac:dyDescent="0.15">
      <c r="J535" s="254"/>
      <c r="L535" s="254"/>
    </row>
    <row r="536" spans="10:12" ht="15.75" customHeight="1" x14ac:dyDescent="0.15">
      <c r="J536" s="254"/>
      <c r="L536" s="254"/>
    </row>
    <row r="537" spans="10:12" ht="15.75" customHeight="1" x14ac:dyDescent="0.15">
      <c r="J537" s="254"/>
      <c r="L537" s="254"/>
    </row>
    <row r="538" spans="10:12" ht="15.75" customHeight="1" x14ac:dyDescent="0.15">
      <c r="J538" s="254"/>
      <c r="L538" s="254"/>
    </row>
    <row r="539" spans="10:12" ht="15.75" customHeight="1" x14ac:dyDescent="0.15">
      <c r="J539" s="254"/>
      <c r="L539" s="254"/>
    </row>
    <row r="540" spans="10:12" ht="15.75" customHeight="1" x14ac:dyDescent="0.15">
      <c r="J540" s="254"/>
      <c r="L540" s="254"/>
    </row>
    <row r="541" spans="10:12" ht="15.75" customHeight="1" x14ac:dyDescent="0.15">
      <c r="J541" s="254"/>
      <c r="L541" s="254"/>
    </row>
    <row r="542" spans="10:12" ht="15.75" customHeight="1" x14ac:dyDescent="0.15">
      <c r="J542" s="254"/>
      <c r="L542" s="254"/>
    </row>
    <row r="543" spans="10:12" ht="15.75" customHeight="1" x14ac:dyDescent="0.15">
      <c r="J543" s="254"/>
      <c r="L543" s="254"/>
    </row>
    <row r="544" spans="10:12" ht="15.75" customHeight="1" x14ac:dyDescent="0.15">
      <c r="J544" s="254"/>
      <c r="L544" s="254"/>
    </row>
    <row r="545" spans="10:12" ht="15.75" customHeight="1" x14ac:dyDescent="0.15">
      <c r="J545" s="254"/>
      <c r="L545" s="254"/>
    </row>
    <row r="546" spans="10:12" ht="15.75" customHeight="1" x14ac:dyDescent="0.15">
      <c r="J546" s="254"/>
      <c r="L546" s="254"/>
    </row>
    <row r="547" spans="10:12" ht="15.75" customHeight="1" x14ac:dyDescent="0.15">
      <c r="J547" s="254"/>
      <c r="L547" s="254"/>
    </row>
    <row r="548" spans="10:12" ht="15.75" customHeight="1" x14ac:dyDescent="0.15">
      <c r="J548" s="254"/>
      <c r="L548" s="254"/>
    </row>
    <row r="549" spans="10:12" ht="15.75" customHeight="1" x14ac:dyDescent="0.15">
      <c r="J549" s="254"/>
      <c r="L549" s="254"/>
    </row>
    <row r="550" spans="10:12" ht="15.75" customHeight="1" x14ac:dyDescent="0.15">
      <c r="J550" s="254"/>
      <c r="L550" s="254"/>
    </row>
    <row r="551" spans="10:12" ht="15.75" customHeight="1" x14ac:dyDescent="0.15">
      <c r="J551" s="254"/>
      <c r="L551" s="254"/>
    </row>
    <row r="552" spans="10:12" ht="15.75" customHeight="1" x14ac:dyDescent="0.15">
      <c r="J552" s="254"/>
      <c r="L552" s="254"/>
    </row>
    <row r="553" spans="10:12" ht="15.75" customHeight="1" x14ac:dyDescent="0.15">
      <c r="J553" s="254"/>
      <c r="L553" s="254"/>
    </row>
    <row r="554" spans="10:12" ht="15.75" customHeight="1" x14ac:dyDescent="0.15">
      <c r="J554" s="254"/>
      <c r="L554" s="254"/>
    </row>
    <row r="555" spans="10:12" ht="15.75" customHeight="1" x14ac:dyDescent="0.15">
      <c r="J555" s="254"/>
      <c r="L555" s="254"/>
    </row>
    <row r="556" spans="10:12" ht="15.75" customHeight="1" x14ac:dyDescent="0.15">
      <c r="J556" s="254"/>
      <c r="L556" s="254"/>
    </row>
    <row r="557" spans="10:12" ht="15.75" customHeight="1" x14ac:dyDescent="0.15">
      <c r="J557" s="254"/>
      <c r="L557" s="254"/>
    </row>
    <row r="558" spans="10:12" ht="15.75" customHeight="1" x14ac:dyDescent="0.15">
      <c r="J558" s="254"/>
      <c r="L558" s="254"/>
    </row>
    <row r="559" spans="10:12" ht="15.75" customHeight="1" x14ac:dyDescent="0.15">
      <c r="J559" s="254"/>
      <c r="L559" s="254"/>
    </row>
    <row r="560" spans="10:12" ht="15.75" customHeight="1" x14ac:dyDescent="0.15">
      <c r="J560" s="254"/>
      <c r="L560" s="254"/>
    </row>
    <row r="561" spans="10:12" ht="15.75" customHeight="1" x14ac:dyDescent="0.15">
      <c r="J561" s="254"/>
      <c r="L561" s="254"/>
    </row>
    <row r="562" spans="10:12" ht="15.75" customHeight="1" x14ac:dyDescent="0.15">
      <c r="J562" s="254"/>
      <c r="L562" s="254"/>
    </row>
    <row r="563" spans="10:12" ht="15.75" customHeight="1" x14ac:dyDescent="0.15">
      <c r="J563" s="254"/>
      <c r="L563" s="254"/>
    </row>
    <row r="564" spans="10:12" ht="15.75" customHeight="1" x14ac:dyDescent="0.15">
      <c r="J564" s="254"/>
      <c r="L564" s="254"/>
    </row>
    <row r="565" spans="10:12" ht="15.75" customHeight="1" x14ac:dyDescent="0.15">
      <c r="J565" s="254"/>
      <c r="L565" s="254"/>
    </row>
    <row r="566" spans="10:12" ht="15.75" customHeight="1" x14ac:dyDescent="0.15">
      <c r="J566" s="254"/>
      <c r="L566" s="254"/>
    </row>
    <row r="567" spans="10:12" ht="15.75" customHeight="1" x14ac:dyDescent="0.15">
      <c r="J567" s="254"/>
      <c r="L567" s="254"/>
    </row>
    <row r="568" spans="10:12" ht="15.75" customHeight="1" x14ac:dyDescent="0.15">
      <c r="J568" s="254"/>
      <c r="L568" s="254"/>
    </row>
    <row r="569" spans="10:12" ht="15.75" customHeight="1" x14ac:dyDescent="0.15">
      <c r="J569" s="254"/>
      <c r="L569" s="254"/>
    </row>
    <row r="570" spans="10:12" ht="15.75" customHeight="1" x14ac:dyDescent="0.15">
      <c r="J570" s="254"/>
      <c r="L570" s="254"/>
    </row>
    <row r="571" spans="10:12" ht="15.75" customHeight="1" x14ac:dyDescent="0.15">
      <c r="J571" s="254"/>
      <c r="L571" s="254"/>
    </row>
    <row r="572" spans="10:12" ht="15.75" customHeight="1" x14ac:dyDescent="0.15">
      <c r="J572" s="254"/>
      <c r="L572" s="254"/>
    </row>
    <row r="573" spans="10:12" ht="15.75" customHeight="1" x14ac:dyDescent="0.15">
      <c r="J573" s="254"/>
      <c r="L573" s="254"/>
    </row>
    <row r="574" spans="10:12" ht="15.75" customHeight="1" x14ac:dyDescent="0.15">
      <c r="J574" s="254"/>
      <c r="L574" s="254"/>
    </row>
    <row r="575" spans="10:12" ht="15.75" customHeight="1" x14ac:dyDescent="0.15">
      <c r="J575" s="254"/>
      <c r="L575" s="254"/>
    </row>
    <row r="576" spans="10:12" ht="15.75" customHeight="1" x14ac:dyDescent="0.15">
      <c r="J576" s="254"/>
      <c r="L576" s="254"/>
    </row>
    <row r="577" spans="10:12" ht="15.75" customHeight="1" x14ac:dyDescent="0.15">
      <c r="J577" s="254"/>
      <c r="L577" s="254"/>
    </row>
    <row r="578" spans="10:12" ht="15.75" customHeight="1" x14ac:dyDescent="0.15">
      <c r="J578" s="254"/>
      <c r="L578" s="254"/>
    </row>
    <row r="579" spans="10:12" ht="15.75" customHeight="1" x14ac:dyDescent="0.15">
      <c r="J579" s="254"/>
      <c r="L579" s="254"/>
    </row>
    <row r="580" spans="10:12" ht="15.75" customHeight="1" x14ac:dyDescent="0.15">
      <c r="J580" s="254"/>
      <c r="L580" s="254"/>
    </row>
    <row r="581" spans="10:12" ht="15.75" customHeight="1" x14ac:dyDescent="0.15">
      <c r="J581" s="254"/>
      <c r="L581" s="254"/>
    </row>
    <row r="582" spans="10:12" ht="15.75" customHeight="1" x14ac:dyDescent="0.15">
      <c r="J582" s="254"/>
      <c r="L582" s="254"/>
    </row>
    <row r="583" spans="10:12" ht="15.75" customHeight="1" x14ac:dyDescent="0.15">
      <c r="J583" s="254"/>
      <c r="L583" s="254"/>
    </row>
    <row r="584" spans="10:12" ht="15.75" customHeight="1" x14ac:dyDescent="0.15">
      <c r="J584" s="254"/>
      <c r="L584" s="254"/>
    </row>
    <row r="585" spans="10:12" ht="15.75" customHeight="1" x14ac:dyDescent="0.15">
      <c r="J585" s="254"/>
      <c r="L585" s="254"/>
    </row>
    <row r="586" spans="10:12" ht="15.75" customHeight="1" x14ac:dyDescent="0.15">
      <c r="J586" s="254"/>
      <c r="L586" s="254"/>
    </row>
    <row r="587" spans="10:12" ht="15.75" customHeight="1" x14ac:dyDescent="0.15">
      <c r="J587" s="254"/>
      <c r="L587" s="254"/>
    </row>
    <row r="588" spans="10:12" ht="15.75" customHeight="1" x14ac:dyDescent="0.15">
      <c r="J588" s="254"/>
      <c r="L588" s="254"/>
    </row>
    <row r="589" spans="10:12" ht="15.75" customHeight="1" x14ac:dyDescent="0.15">
      <c r="J589" s="254"/>
      <c r="L589" s="254"/>
    </row>
    <row r="590" spans="10:12" ht="15.75" customHeight="1" x14ac:dyDescent="0.15">
      <c r="J590" s="254"/>
      <c r="L590" s="254"/>
    </row>
    <row r="591" spans="10:12" ht="15.75" customHeight="1" x14ac:dyDescent="0.15">
      <c r="J591" s="254"/>
      <c r="L591" s="254"/>
    </row>
    <row r="592" spans="10:12" ht="15.75" customHeight="1" x14ac:dyDescent="0.15">
      <c r="J592" s="254"/>
      <c r="L592" s="254"/>
    </row>
    <row r="593" spans="10:12" ht="15.75" customHeight="1" x14ac:dyDescent="0.15">
      <c r="J593" s="254"/>
      <c r="L593" s="254"/>
    </row>
    <row r="594" spans="10:12" ht="15.75" customHeight="1" x14ac:dyDescent="0.15">
      <c r="J594" s="254"/>
      <c r="L594" s="254"/>
    </row>
    <row r="595" spans="10:12" ht="15.75" customHeight="1" x14ac:dyDescent="0.15">
      <c r="J595" s="254"/>
      <c r="L595" s="254"/>
    </row>
    <row r="596" spans="10:12" ht="15.75" customHeight="1" x14ac:dyDescent="0.15">
      <c r="J596" s="254"/>
      <c r="L596" s="254"/>
    </row>
    <row r="597" spans="10:12" ht="15.75" customHeight="1" x14ac:dyDescent="0.15">
      <c r="J597" s="254"/>
      <c r="L597" s="254"/>
    </row>
    <row r="598" spans="10:12" ht="15.75" customHeight="1" x14ac:dyDescent="0.15">
      <c r="J598" s="254"/>
      <c r="L598" s="254"/>
    </row>
    <row r="599" spans="10:12" ht="15.75" customHeight="1" x14ac:dyDescent="0.15">
      <c r="J599" s="254"/>
      <c r="L599" s="254"/>
    </row>
    <row r="600" spans="10:12" ht="15.75" customHeight="1" x14ac:dyDescent="0.15">
      <c r="J600" s="254"/>
      <c r="L600" s="254"/>
    </row>
    <row r="601" spans="10:12" ht="15.75" customHeight="1" x14ac:dyDescent="0.15">
      <c r="J601" s="254"/>
      <c r="L601" s="254"/>
    </row>
    <row r="602" spans="10:12" ht="15.75" customHeight="1" x14ac:dyDescent="0.15">
      <c r="J602" s="254"/>
      <c r="L602" s="254"/>
    </row>
    <row r="603" spans="10:12" ht="15.75" customHeight="1" x14ac:dyDescent="0.15">
      <c r="J603" s="254"/>
      <c r="L603" s="254"/>
    </row>
    <row r="604" spans="10:12" ht="15.75" customHeight="1" x14ac:dyDescent="0.15">
      <c r="J604" s="254"/>
      <c r="L604" s="254"/>
    </row>
    <row r="605" spans="10:12" ht="15.75" customHeight="1" x14ac:dyDescent="0.15">
      <c r="J605" s="254"/>
      <c r="L605" s="254"/>
    </row>
    <row r="606" spans="10:12" ht="15.75" customHeight="1" x14ac:dyDescent="0.15">
      <c r="J606" s="254"/>
      <c r="L606" s="254"/>
    </row>
    <row r="607" spans="10:12" ht="15.75" customHeight="1" x14ac:dyDescent="0.15">
      <c r="J607" s="254"/>
      <c r="L607" s="254"/>
    </row>
    <row r="608" spans="10:12" ht="15.75" customHeight="1" x14ac:dyDescent="0.15">
      <c r="J608" s="254"/>
      <c r="L608" s="254"/>
    </row>
    <row r="609" spans="10:12" ht="15.75" customHeight="1" x14ac:dyDescent="0.15">
      <c r="J609" s="254"/>
      <c r="L609" s="254"/>
    </row>
    <row r="610" spans="10:12" ht="15.75" customHeight="1" x14ac:dyDescent="0.15">
      <c r="J610" s="254"/>
      <c r="L610" s="254"/>
    </row>
    <row r="611" spans="10:12" ht="15.75" customHeight="1" x14ac:dyDescent="0.15">
      <c r="J611" s="254"/>
      <c r="L611" s="254"/>
    </row>
    <row r="612" spans="10:12" ht="15.75" customHeight="1" x14ac:dyDescent="0.15">
      <c r="J612" s="254"/>
      <c r="L612" s="254"/>
    </row>
    <row r="613" spans="10:12" ht="15.75" customHeight="1" x14ac:dyDescent="0.15">
      <c r="J613" s="254"/>
      <c r="L613" s="254"/>
    </row>
    <row r="614" spans="10:12" ht="15.75" customHeight="1" x14ac:dyDescent="0.15">
      <c r="J614" s="254"/>
      <c r="L614" s="254"/>
    </row>
    <row r="615" spans="10:12" ht="15.75" customHeight="1" x14ac:dyDescent="0.15">
      <c r="J615" s="254"/>
      <c r="L615" s="254"/>
    </row>
    <row r="616" spans="10:12" ht="15.75" customHeight="1" x14ac:dyDescent="0.15">
      <c r="J616" s="254"/>
      <c r="L616" s="254"/>
    </row>
    <row r="617" spans="10:12" ht="15.75" customHeight="1" x14ac:dyDescent="0.15">
      <c r="J617" s="254"/>
      <c r="L617" s="254"/>
    </row>
    <row r="618" spans="10:12" ht="15.75" customHeight="1" x14ac:dyDescent="0.15">
      <c r="J618" s="254"/>
      <c r="L618" s="254"/>
    </row>
    <row r="619" spans="10:12" ht="15.75" customHeight="1" x14ac:dyDescent="0.15">
      <c r="J619" s="254"/>
      <c r="L619" s="254"/>
    </row>
    <row r="620" spans="10:12" ht="15.75" customHeight="1" x14ac:dyDescent="0.15">
      <c r="J620" s="254"/>
      <c r="L620" s="254"/>
    </row>
    <row r="621" spans="10:12" ht="15.75" customHeight="1" x14ac:dyDescent="0.15">
      <c r="J621" s="254"/>
      <c r="L621" s="254"/>
    </row>
    <row r="622" spans="10:12" ht="15.75" customHeight="1" x14ac:dyDescent="0.15">
      <c r="J622" s="254"/>
      <c r="L622" s="254"/>
    </row>
    <row r="623" spans="10:12" ht="15.75" customHeight="1" x14ac:dyDescent="0.15">
      <c r="J623" s="254"/>
      <c r="L623" s="254"/>
    </row>
    <row r="624" spans="10:12" ht="15.75" customHeight="1" x14ac:dyDescent="0.15">
      <c r="J624" s="254"/>
      <c r="L624" s="254"/>
    </row>
    <row r="625" spans="10:12" ht="15.75" customHeight="1" x14ac:dyDescent="0.15">
      <c r="J625" s="254"/>
      <c r="L625" s="254"/>
    </row>
    <row r="626" spans="10:12" ht="15.75" customHeight="1" x14ac:dyDescent="0.15">
      <c r="J626" s="254"/>
      <c r="L626" s="254"/>
    </row>
    <row r="627" spans="10:12" ht="15.75" customHeight="1" x14ac:dyDescent="0.15">
      <c r="J627" s="254"/>
      <c r="L627" s="254"/>
    </row>
    <row r="628" spans="10:12" ht="15.75" customHeight="1" x14ac:dyDescent="0.15">
      <c r="J628" s="254"/>
      <c r="L628" s="254"/>
    </row>
    <row r="629" spans="10:12" ht="15.75" customHeight="1" x14ac:dyDescent="0.15">
      <c r="J629" s="254"/>
      <c r="L629" s="254"/>
    </row>
    <row r="630" spans="10:12" ht="15.75" customHeight="1" x14ac:dyDescent="0.15">
      <c r="J630" s="254"/>
      <c r="L630" s="254"/>
    </row>
    <row r="631" spans="10:12" ht="15.75" customHeight="1" x14ac:dyDescent="0.15">
      <c r="J631" s="254"/>
      <c r="L631" s="254"/>
    </row>
    <row r="632" spans="10:12" ht="15.75" customHeight="1" x14ac:dyDescent="0.15">
      <c r="J632" s="254"/>
      <c r="L632" s="254"/>
    </row>
    <row r="633" spans="10:12" ht="15.75" customHeight="1" x14ac:dyDescent="0.15">
      <c r="J633" s="254"/>
      <c r="L633" s="254"/>
    </row>
    <row r="634" spans="10:12" ht="15.75" customHeight="1" x14ac:dyDescent="0.15">
      <c r="J634" s="254"/>
      <c r="L634" s="254"/>
    </row>
    <row r="635" spans="10:12" ht="15.75" customHeight="1" x14ac:dyDescent="0.15">
      <c r="J635" s="254"/>
      <c r="L635" s="254"/>
    </row>
    <row r="636" spans="10:12" ht="15.75" customHeight="1" x14ac:dyDescent="0.15">
      <c r="J636" s="254"/>
      <c r="L636" s="254"/>
    </row>
    <row r="637" spans="10:12" ht="15.75" customHeight="1" x14ac:dyDescent="0.15">
      <c r="J637" s="254"/>
      <c r="L637" s="254"/>
    </row>
    <row r="638" spans="10:12" ht="15.75" customHeight="1" x14ac:dyDescent="0.15">
      <c r="J638" s="254"/>
      <c r="L638" s="254"/>
    </row>
    <row r="639" spans="10:12" ht="15.75" customHeight="1" x14ac:dyDescent="0.15">
      <c r="J639" s="254"/>
      <c r="L639" s="254"/>
    </row>
    <row r="640" spans="10:12" ht="15.75" customHeight="1" x14ac:dyDescent="0.15">
      <c r="J640" s="254"/>
      <c r="L640" s="254"/>
    </row>
    <row r="641" spans="10:12" ht="15.75" customHeight="1" x14ac:dyDescent="0.15">
      <c r="J641" s="254"/>
      <c r="L641" s="254"/>
    </row>
    <row r="642" spans="10:12" ht="15.75" customHeight="1" x14ac:dyDescent="0.15">
      <c r="J642" s="254"/>
      <c r="L642" s="254"/>
    </row>
    <row r="643" spans="10:12" ht="15.75" customHeight="1" x14ac:dyDescent="0.15">
      <c r="J643" s="254"/>
      <c r="L643" s="254"/>
    </row>
    <row r="644" spans="10:12" ht="15.75" customHeight="1" x14ac:dyDescent="0.15">
      <c r="J644" s="254"/>
      <c r="L644" s="254"/>
    </row>
    <row r="645" spans="10:12" ht="15.75" customHeight="1" x14ac:dyDescent="0.15">
      <c r="J645" s="254"/>
      <c r="L645" s="254"/>
    </row>
    <row r="646" spans="10:12" ht="15.75" customHeight="1" x14ac:dyDescent="0.15">
      <c r="J646" s="254"/>
      <c r="L646" s="254"/>
    </row>
    <row r="647" spans="10:12" ht="15.75" customHeight="1" x14ac:dyDescent="0.15">
      <c r="J647" s="254"/>
      <c r="L647" s="254"/>
    </row>
    <row r="648" spans="10:12" ht="15.75" customHeight="1" x14ac:dyDescent="0.15">
      <c r="J648" s="254"/>
      <c r="L648" s="254"/>
    </row>
    <row r="649" spans="10:12" ht="15.75" customHeight="1" x14ac:dyDescent="0.15">
      <c r="J649" s="254"/>
      <c r="L649" s="254"/>
    </row>
    <row r="650" spans="10:12" ht="15.75" customHeight="1" x14ac:dyDescent="0.15">
      <c r="J650" s="254"/>
      <c r="L650" s="254"/>
    </row>
    <row r="651" spans="10:12" ht="15.75" customHeight="1" x14ac:dyDescent="0.15">
      <c r="J651" s="254"/>
      <c r="L651" s="254"/>
    </row>
    <row r="652" spans="10:12" ht="15.75" customHeight="1" x14ac:dyDescent="0.15">
      <c r="J652" s="254"/>
      <c r="L652" s="254"/>
    </row>
    <row r="653" spans="10:12" ht="15.75" customHeight="1" x14ac:dyDescent="0.15">
      <c r="J653" s="254"/>
      <c r="L653" s="254"/>
    </row>
    <row r="654" spans="10:12" ht="15.75" customHeight="1" x14ac:dyDescent="0.15">
      <c r="J654" s="254"/>
      <c r="L654" s="254"/>
    </row>
    <row r="655" spans="10:12" ht="15.75" customHeight="1" x14ac:dyDescent="0.15">
      <c r="J655" s="254"/>
      <c r="L655" s="254"/>
    </row>
    <row r="656" spans="10:12" ht="15.75" customHeight="1" x14ac:dyDescent="0.15">
      <c r="J656" s="254"/>
      <c r="L656" s="254"/>
    </row>
    <row r="657" spans="10:12" ht="15.75" customHeight="1" x14ac:dyDescent="0.15">
      <c r="J657" s="254"/>
      <c r="L657" s="254"/>
    </row>
    <row r="658" spans="10:12" ht="15.75" customHeight="1" x14ac:dyDescent="0.15">
      <c r="J658" s="254"/>
      <c r="L658" s="254"/>
    </row>
    <row r="659" spans="10:12" ht="15.75" customHeight="1" x14ac:dyDescent="0.15">
      <c r="J659" s="254"/>
      <c r="L659" s="254"/>
    </row>
    <row r="660" spans="10:12" ht="15.75" customHeight="1" x14ac:dyDescent="0.15">
      <c r="J660" s="254"/>
      <c r="L660" s="254"/>
    </row>
    <row r="661" spans="10:12" ht="15.75" customHeight="1" x14ac:dyDescent="0.15">
      <c r="J661" s="254"/>
      <c r="L661" s="254"/>
    </row>
    <row r="662" spans="10:12" ht="15.75" customHeight="1" x14ac:dyDescent="0.15">
      <c r="J662" s="254"/>
      <c r="L662" s="254"/>
    </row>
    <row r="663" spans="10:12" ht="15.75" customHeight="1" x14ac:dyDescent="0.15">
      <c r="J663" s="254"/>
      <c r="L663" s="254"/>
    </row>
    <row r="664" spans="10:12" ht="15.75" customHeight="1" x14ac:dyDescent="0.15">
      <c r="J664" s="254"/>
      <c r="L664" s="254"/>
    </row>
    <row r="665" spans="10:12" ht="15.75" customHeight="1" x14ac:dyDescent="0.15">
      <c r="J665" s="254"/>
      <c r="L665" s="254"/>
    </row>
    <row r="666" spans="10:12" ht="15.75" customHeight="1" x14ac:dyDescent="0.15">
      <c r="J666" s="254"/>
      <c r="L666" s="254"/>
    </row>
    <row r="667" spans="10:12" ht="15.75" customHeight="1" x14ac:dyDescent="0.15">
      <c r="J667" s="254"/>
      <c r="L667" s="254"/>
    </row>
    <row r="668" spans="10:12" ht="15.75" customHeight="1" x14ac:dyDescent="0.15">
      <c r="J668" s="254"/>
      <c r="L668" s="254"/>
    </row>
    <row r="669" spans="10:12" ht="15.75" customHeight="1" x14ac:dyDescent="0.15">
      <c r="J669" s="254"/>
      <c r="L669" s="254"/>
    </row>
    <row r="670" spans="10:12" ht="15.75" customHeight="1" x14ac:dyDescent="0.15">
      <c r="J670" s="254"/>
      <c r="L670" s="254"/>
    </row>
    <row r="671" spans="10:12" ht="15.75" customHeight="1" x14ac:dyDescent="0.15">
      <c r="J671" s="254"/>
      <c r="L671" s="254"/>
    </row>
    <row r="672" spans="10:12" ht="15.75" customHeight="1" x14ac:dyDescent="0.15">
      <c r="J672" s="254"/>
      <c r="L672" s="254"/>
    </row>
    <row r="673" spans="10:12" ht="15.75" customHeight="1" x14ac:dyDescent="0.15">
      <c r="J673" s="254"/>
      <c r="L673" s="254"/>
    </row>
    <row r="674" spans="10:12" ht="15.75" customHeight="1" x14ac:dyDescent="0.15">
      <c r="J674" s="254"/>
      <c r="L674" s="254"/>
    </row>
    <row r="675" spans="10:12" ht="15.75" customHeight="1" x14ac:dyDescent="0.15">
      <c r="J675" s="254"/>
      <c r="L675" s="254"/>
    </row>
    <row r="676" spans="10:12" ht="15.75" customHeight="1" x14ac:dyDescent="0.15">
      <c r="J676" s="254"/>
      <c r="L676" s="254"/>
    </row>
    <row r="677" spans="10:12" ht="15.75" customHeight="1" x14ac:dyDescent="0.15">
      <c r="J677" s="254"/>
      <c r="L677" s="254"/>
    </row>
    <row r="678" spans="10:12" ht="15.75" customHeight="1" x14ac:dyDescent="0.15">
      <c r="J678" s="254"/>
      <c r="L678" s="254"/>
    </row>
    <row r="679" spans="10:12" ht="15.75" customHeight="1" x14ac:dyDescent="0.15">
      <c r="J679" s="254"/>
      <c r="L679" s="254"/>
    </row>
    <row r="680" spans="10:12" ht="15.75" customHeight="1" x14ac:dyDescent="0.15">
      <c r="J680" s="254"/>
      <c r="L680" s="254"/>
    </row>
    <row r="681" spans="10:12" ht="15.75" customHeight="1" x14ac:dyDescent="0.15">
      <c r="J681" s="254"/>
      <c r="L681" s="254"/>
    </row>
    <row r="682" spans="10:12" ht="15.75" customHeight="1" x14ac:dyDescent="0.15">
      <c r="J682" s="254"/>
      <c r="L682" s="254"/>
    </row>
    <row r="683" spans="10:12" ht="15.75" customHeight="1" x14ac:dyDescent="0.15">
      <c r="J683" s="254"/>
      <c r="L683" s="254"/>
    </row>
    <row r="684" spans="10:12" ht="15.75" customHeight="1" x14ac:dyDescent="0.15">
      <c r="J684" s="254"/>
      <c r="L684" s="254"/>
    </row>
    <row r="685" spans="10:12" ht="15.75" customHeight="1" x14ac:dyDescent="0.15">
      <c r="J685" s="254"/>
      <c r="L685" s="254"/>
    </row>
    <row r="686" spans="10:12" ht="15.75" customHeight="1" x14ac:dyDescent="0.15">
      <c r="J686" s="254"/>
      <c r="L686" s="254"/>
    </row>
    <row r="687" spans="10:12" ht="15.75" customHeight="1" x14ac:dyDescent="0.15">
      <c r="J687" s="254"/>
      <c r="L687" s="254"/>
    </row>
    <row r="688" spans="10:12" ht="15.75" customHeight="1" x14ac:dyDescent="0.15">
      <c r="J688" s="254"/>
      <c r="L688" s="254"/>
    </row>
    <row r="689" spans="10:12" ht="15.75" customHeight="1" x14ac:dyDescent="0.15">
      <c r="J689" s="254"/>
      <c r="L689" s="254"/>
    </row>
    <row r="690" spans="10:12" ht="15.75" customHeight="1" x14ac:dyDescent="0.15">
      <c r="J690" s="254"/>
      <c r="L690" s="254"/>
    </row>
    <row r="691" spans="10:12" ht="15.75" customHeight="1" x14ac:dyDescent="0.15">
      <c r="J691" s="254"/>
      <c r="L691" s="254"/>
    </row>
    <row r="692" spans="10:12" ht="15.75" customHeight="1" x14ac:dyDescent="0.15">
      <c r="J692" s="254"/>
      <c r="L692" s="254"/>
    </row>
    <row r="693" spans="10:12" ht="15.75" customHeight="1" x14ac:dyDescent="0.15">
      <c r="J693" s="254"/>
      <c r="L693" s="254"/>
    </row>
    <row r="694" spans="10:12" ht="15.75" customHeight="1" x14ac:dyDescent="0.15">
      <c r="J694" s="254"/>
      <c r="L694" s="254"/>
    </row>
    <row r="695" spans="10:12" ht="15.75" customHeight="1" x14ac:dyDescent="0.15">
      <c r="J695" s="254"/>
      <c r="L695" s="254"/>
    </row>
    <row r="696" spans="10:12" ht="15.75" customHeight="1" x14ac:dyDescent="0.15">
      <c r="J696" s="254"/>
      <c r="L696" s="254"/>
    </row>
    <row r="697" spans="10:12" ht="15.75" customHeight="1" x14ac:dyDescent="0.15">
      <c r="J697" s="254"/>
      <c r="L697" s="254"/>
    </row>
    <row r="698" spans="10:12" ht="15.75" customHeight="1" x14ac:dyDescent="0.15">
      <c r="J698" s="254"/>
      <c r="L698" s="254"/>
    </row>
    <row r="699" spans="10:12" ht="15.75" customHeight="1" x14ac:dyDescent="0.15">
      <c r="J699" s="254"/>
      <c r="L699" s="254"/>
    </row>
    <row r="700" spans="10:12" ht="15.75" customHeight="1" x14ac:dyDescent="0.15">
      <c r="J700" s="254"/>
      <c r="L700" s="254"/>
    </row>
    <row r="701" spans="10:12" ht="15.75" customHeight="1" x14ac:dyDescent="0.15">
      <c r="J701" s="254"/>
      <c r="L701" s="254"/>
    </row>
    <row r="702" spans="10:12" ht="15.75" customHeight="1" x14ac:dyDescent="0.15">
      <c r="J702" s="254"/>
      <c r="L702" s="254"/>
    </row>
    <row r="703" spans="10:12" ht="15.75" customHeight="1" x14ac:dyDescent="0.15">
      <c r="J703" s="254"/>
      <c r="L703" s="254"/>
    </row>
    <row r="704" spans="10:12" ht="15.75" customHeight="1" x14ac:dyDescent="0.15">
      <c r="J704" s="254"/>
      <c r="L704" s="254"/>
    </row>
    <row r="705" spans="10:12" ht="15.75" customHeight="1" x14ac:dyDescent="0.15">
      <c r="J705" s="254"/>
      <c r="L705" s="254"/>
    </row>
    <row r="706" spans="10:12" ht="15.75" customHeight="1" x14ac:dyDescent="0.15">
      <c r="J706" s="254"/>
      <c r="L706" s="254"/>
    </row>
    <row r="707" spans="10:12" ht="15.75" customHeight="1" x14ac:dyDescent="0.15">
      <c r="J707" s="254"/>
      <c r="L707" s="254"/>
    </row>
    <row r="708" spans="10:12" ht="15.75" customHeight="1" x14ac:dyDescent="0.15">
      <c r="J708" s="254"/>
      <c r="L708" s="254"/>
    </row>
    <row r="709" spans="10:12" ht="15.75" customHeight="1" x14ac:dyDescent="0.15">
      <c r="J709" s="254"/>
      <c r="L709" s="254"/>
    </row>
    <row r="710" spans="10:12" ht="15.75" customHeight="1" x14ac:dyDescent="0.15">
      <c r="J710" s="254"/>
      <c r="L710" s="254"/>
    </row>
    <row r="711" spans="10:12" ht="15.75" customHeight="1" x14ac:dyDescent="0.15">
      <c r="J711" s="254"/>
      <c r="L711" s="254"/>
    </row>
    <row r="712" spans="10:12" ht="15.75" customHeight="1" x14ac:dyDescent="0.15">
      <c r="J712" s="254"/>
      <c r="L712" s="254"/>
    </row>
    <row r="713" spans="10:12" ht="15.75" customHeight="1" x14ac:dyDescent="0.15">
      <c r="J713" s="254"/>
      <c r="L713" s="254"/>
    </row>
    <row r="714" spans="10:12" ht="15.75" customHeight="1" x14ac:dyDescent="0.15">
      <c r="J714" s="254"/>
      <c r="L714" s="254"/>
    </row>
    <row r="715" spans="10:12" ht="15.75" customHeight="1" x14ac:dyDescent="0.15">
      <c r="J715" s="254"/>
      <c r="L715" s="254"/>
    </row>
    <row r="716" spans="10:12" ht="15.75" customHeight="1" x14ac:dyDescent="0.15">
      <c r="J716" s="254"/>
      <c r="L716" s="254"/>
    </row>
    <row r="717" spans="10:12" ht="15.75" customHeight="1" x14ac:dyDescent="0.15">
      <c r="J717" s="254"/>
      <c r="L717" s="254"/>
    </row>
    <row r="718" spans="10:12" ht="15.75" customHeight="1" x14ac:dyDescent="0.15">
      <c r="J718" s="254"/>
      <c r="L718" s="254"/>
    </row>
    <row r="719" spans="10:12" ht="15.75" customHeight="1" x14ac:dyDescent="0.15">
      <c r="J719" s="254"/>
      <c r="L719" s="254"/>
    </row>
    <row r="720" spans="10:12" ht="15.75" customHeight="1" x14ac:dyDescent="0.15">
      <c r="J720" s="254"/>
      <c r="L720" s="254"/>
    </row>
    <row r="721" spans="10:12" ht="15.75" customHeight="1" x14ac:dyDescent="0.15">
      <c r="J721" s="254"/>
      <c r="L721" s="254"/>
    </row>
    <row r="722" spans="10:12" ht="15.75" customHeight="1" x14ac:dyDescent="0.15">
      <c r="J722" s="254"/>
      <c r="L722" s="254"/>
    </row>
    <row r="723" spans="10:12" ht="15.75" customHeight="1" x14ac:dyDescent="0.15">
      <c r="J723" s="254"/>
      <c r="L723" s="254"/>
    </row>
    <row r="724" spans="10:12" ht="15.75" customHeight="1" x14ac:dyDescent="0.15">
      <c r="J724" s="254"/>
      <c r="L724" s="254"/>
    </row>
    <row r="725" spans="10:12" ht="15.75" customHeight="1" x14ac:dyDescent="0.15">
      <c r="J725" s="254"/>
      <c r="L725" s="254"/>
    </row>
    <row r="726" spans="10:12" ht="15.75" customHeight="1" x14ac:dyDescent="0.15">
      <c r="J726" s="254"/>
      <c r="L726" s="254"/>
    </row>
    <row r="727" spans="10:12" ht="15.75" customHeight="1" x14ac:dyDescent="0.15">
      <c r="J727" s="254"/>
      <c r="L727" s="254"/>
    </row>
    <row r="728" spans="10:12" ht="15.75" customHeight="1" x14ac:dyDescent="0.15">
      <c r="J728" s="254"/>
      <c r="L728" s="254"/>
    </row>
    <row r="729" spans="10:12" ht="15.75" customHeight="1" x14ac:dyDescent="0.15">
      <c r="J729" s="254"/>
      <c r="L729" s="254"/>
    </row>
    <row r="730" spans="10:12" ht="15.75" customHeight="1" x14ac:dyDescent="0.15">
      <c r="J730" s="254"/>
      <c r="L730" s="254"/>
    </row>
    <row r="731" spans="10:12" ht="15.75" customHeight="1" x14ac:dyDescent="0.15">
      <c r="J731" s="254"/>
      <c r="L731" s="254"/>
    </row>
    <row r="732" spans="10:12" ht="15.75" customHeight="1" x14ac:dyDescent="0.15">
      <c r="J732" s="254"/>
      <c r="L732" s="254"/>
    </row>
    <row r="733" spans="10:12" ht="15.75" customHeight="1" x14ac:dyDescent="0.15">
      <c r="J733" s="254"/>
      <c r="L733" s="254"/>
    </row>
    <row r="734" spans="10:12" ht="15.75" customHeight="1" x14ac:dyDescent="0.15">
      <c r="J734" s="254"/>
      <c r="L734" s="254"/>
    </row>
    <row r="735" spans="10:12" ht="15.75" customHeight="1" x14ac:dyDescent="0.15">
      <c r="J735" s="254"/>
      <c r="L735" s="254"/>
    </row>
    <row r="736" spans="10:12" ht="15.75" customHeight="1" x14ac:dyDescent="0.15">
      <c r="J736" s="254"/>
      <c r="L736" s="254"/>
    </row>
    <row r="737" spans="10:12" ht="15.75" customHeight="1" x14ac:dyDescent="0.15">
      <c r="J737" s="254"/>
      <c r="L737" s="254"/>
    </row>
    <row r="738" spans="10:12" ht="15.75" customHeight="1" x14ac:dyDescent="0.15">
      <c r="J738" s="254"/>
      <c r="L738" s="254"/>
    </row>
    <row r="739" spans="10:12" ht="15.75" customHeight="1" x14ac:dyDescent="0.15">
      <c r="J739" s="254"/>
      <c r="L739" s="254"/>
    </row>
    <row r="740" spans="10:12" ht="15.75" customHeight="1" x14ac:dyDescent="0.15">
      <c r="J740" s="254"/>
      <c r="L740" s="254"/>
    </row>
    <row r="741" spans="10:12" ht="15.75" customHeight="1" x14ac:dyDescent="0.15">
      <c r="J741" s="254"/>
      <c r="L741" s="254"/>
    </row>
    <row r="742" spans="10:12" ht="15.75" customHeight="1" x14ac:dyDescent="0.15">
      <c r="J742" s="254"/>
      <c r="L742" s="254"/>
    </row>
    <row r="743" spans="10:12" ht="15.75" customHeight="1" x14ac:dyDescent="0.15">
      <c r="J743" s="254"/>
      <c r="L743" s="254"/>
    </row>
    <row r="744" spans="10:12" ht="15.75" customHeight="1" x14ac:dyDescent="0.15">
      <c r="J744" s="254"/>
      <c r="L744" s="254"/>
    </row>
    <row r="745" spans="10:12" ht="15.75" customHeight="1" x14ac:dyDescent="0.15">
      <c r="J745" s="254"/>
      <c r="L745" s="254"/>
    </row>
    <row r="746" spans="10:12" ht="15.75" customHeight="1" x14ac:dyDescent="0.15">
      <c r="J746" s="254"/>
      <c r="L746" s="254"/>
    </row>
    <row r="747" spans="10:12" ht="15.75" customHeight="1" x14ac:dyDescent="0.15">
      <c r="J747" s="254"/>
      <c r="L747" s="254"/>
    </row>
    <row r="748" spans="10:12" ht="15.75" customHeight="1" x14ac:dyDescent="0.15">
      <c r="J748" s="254"/>
      <c r="L748" s="254"/>
    </row>
    <row r="749" spans="10:12" ht="15.75" customHeight="1" x14ac:dyDescent="0.15">
      <c r="J749" s="254"/>
      <c r="L749" s="254"/>
    </row>
    <row r="750" spans="10:12" ht="15.75" customHeight="1" x14ac:dyDescent="0.15">
      <c r="J750" s="254"/>
      <c r="L750" s="254"/>
    </row>
    <row r="751" spans="10:12" ht="15.75" customHeight="1" x14ac:dyDescent="0.15">
      <c r="J751" s="254"/>
      <c r="L751" s="254"/>
    </row>
    <row r="752" spans="10:12" ht="15.75" customHeight="1" x14ac:dyDescent="0.15">
      <c r="J752" s="254"/>
      <c r="L752" s="254"/>
    </row>
    <row r="753" spans="10:12" ht="15.75" customHeight="1" x14ac:dyDescent="0.15">
      <c r="J753" s="254"/>
      <c r="L753" s="254"/>
    </row>
    <row r="754" spans="10:12" ht="15.75" customHeight="1" x14ac:dyDescent="0.15">
      <c r="J754" s="254"/>
      <c r="L754" s="254"/>
    </row>
    <row r="755" spans="10:12" ht="15.75" customHeight="1" x14ac:dyDescent="0.15">
      <c r="J755" s="254"/>
      <c r="L755" s="254"/>
    </row>
    <row r="756" spans="10:12" ht="15.75" customHeight="1" x14ac:dyDescent="0.15">
      <c r="J756" s="254"/>
      <c r="L756" s="254"/>
    </row>
    <row r="757" spans="10:12" ht="15.75" customHeight="1" x14ac:dyDescent="0.15">
      <c r="J757" s="254"/>
      <c r="L757" s="254"/>
    </row>
    <row r="758" spans="10:12" ht="15.75" customHeight="1" x14ac:dyDescent="0.15">
      <c r="J758" s="254"/>
      <c r="L758" s="254"/>
    </row>
    <row r="759" spans="10:12" ht="15.75" customHeight="1" x14ac:dyDescent="0.15">
      <c r="J759" s="254"/>
      <c r="L759" s="254"/>
    </row>
    <row r="760" spans="10:12" ht="15.75" customHeight="1" x14ac:dyDescent="0.15">
      <c r="J760" s="254"/>
      <c r="L760" s="254"/>
    </row>
    <row r="761" spans="10:12" ht="15.75" customHeight="1" x14ac:dyDescent="0.15">
      <c r="J761" s="254"/>
      <c r="L761" s="254"/>
    </row>
    <row r="762" spans="10:12" ht="15.75" customHeight="1" x14ac:dyDescent="0.15">
      <c r="J762" s="254"/>
      <c r="L762" s="254"/>
    </row>
    <row r="763" spans="10:12" ht="15.75" customHeight="1" x14ac:dyDescent="0.15">
      <c r="J763" s="254"/>
      <c r="L763" s="254"/>
    </row>
    <row r="764" spans="10:12" ht="15.75" customHeight="1" x14ac:dyDescent="0.15">
      <c r="J764" s="254"/>
      <c r="L764" s="254"/>
    </row>
    <row r="765" spans="10:12" ht="15.75" customHeight="1" x14ac:dyDescent="0.15">
      <c r="J765" s="254"/>
      <c r="L765" s="254"/>
    </row>
    <row r="766" spans="10:12" ht="15.75" customHeight="1" x14ac:dyDescent="0.15">
      <c r="J766" s="254"/>
      <c r="L766" s="254"/>
    </row>
    <row r="767" spans="10:12" ht="15.75" customHeight="1" x14ac:dyDescent="0.15">
      <c r="J767" s="254"/>
      <c r="L767" s="254"/>
    </row>
    <row r="768" spans="10:12" ht="15.75" customHeight="1" x14ac:dyDescent="0.15">
      <c r="J768" s="254"/>
      <c r="L768" s="254"/>
    </row>
    <row r="769" spans="10:12" ht="15.75" customHeight="1" x14ac:dyDescent="0.15">
      <c r="J769" s="254"/>
      <c r="L769" s="254"/>
    </row>
    <row r="770" spans="10:12" ht="15.75" customHeight="1" x14ac:dyDescent="0.15">
      <c r="J770" s="254"/>
      <c r="L770" s="254"/>
    </row>
    <row r="771" spans="10:12" ht="15.75" customHeight="1" x14ac:dyDescent="0.15">
      <c r="J771" s="254"/>
      <c r="L771" s="254"/>
    </row>
    <row r="772" spans="10:12" ht="15.75" customHeight="1" x14ac:dyDescent="0.15">
      <c r="J772" s="254"/>
      <c r="L772" s="254"/>
    </row>
    <row r="773" spans="10:12" ht="15.75" customHeight="1" x14ac:dyDescent="0.15">
      <c r="J773" s="254"/>
      <c r="L773" s="254"/>
    </row>
    <row r="774" spans="10:12" ht="15.75" customHeight="1" x14ac:dyDescent="0.15">
      <c r="J774" s="254"/>
      <c r="L774" s="254"/>
    </row>
    <row r="775" spans="10:12" ht="15.75" customHeight="1" x14ac:dyDescent="0.15">
      <c r="J775" s="254"/>
      <c r="L775" s="254"/>
    </row>
    <row r="776" spans="10:12" ht="15.75" customHeight="1" x14ac:dyDescent="0.15">
      <c r="J776" s="254"/>
      <c r="L776" s="254"/>
    </row>
    <row r="777" spans="10:12" ht="15.75" customHeight="1" x14ac:dyDescent="0.15">
      <c r="J777" s="254"/>
      <c r="L777" s="254"/>
    </row>
    <row r="778" spans="10:12" ht="15.75" customHeight="1" x14ac:dyDescent="0.15">
      <c r="J778" s="254"/>
      <c r="L778" s="254"/>
    </row>
    <row r="779" spans="10:12" ht="15.75" customHeight="1" x14ac:dyDescent="0.15">
      <c r="J779" s="254"/>
      <c r="L779" s="254"/>
    </row>
    <row r="780" spans="10:12" ht="15.75" customHeight="1" x14ac:dyDescent="0.15">
      <c r="J780" s="254"/>
      <c r="L780" s="254"/>
    </row>
    <row r="781" spans="10:12" ht="15.75" customHeight="1" x14ac:dyDescent="0.15">
      <c r="J781" s="254"/>
      <c r="L781" s="254"/>
    </row>
    <row r="782" spans="10:12" ht="15.75" customHeight="1" x14ac:dyDescent="0.15">
      <c r="J782" s="254"/>
      <c r="L782" s="254"/>
    </row>
    <row r="783" spans="10:12" ht="15.75" customHeight="1" x14ac:dyDescent="0.15">
      <c r="J783" s="254"/>
      <c r="L783" s="254"/>
    </row>
    <row r="784" spans="10:12" ht="15.75" customHeight="1" x14ac:dyDescent="0.15">
      <c r="J784" s="254"/>
      <c r="L784" s="254"/>
    </row>
    <row r="785" spans="10:12" ht="15.75" customHeight="1" x14ac:dyDescent="0.15">
      <c r="J785" s="254"/>
      <c r="L785" s="254"/>
    </row>
    <row r="786" spans="10:12" ht="15.75" customHeight="1" x14ac:dyDescent="0.15">
      <c r="J786" s="254"/>
      <c r="L786" s="254"/>
    </row>
    <row r="787" spans="10:12" ht="15.75" customHeight="1" x14ac:dyDescent="0.15">
      <c r="J787" s="254"/>
      <c r="L787" s="254"/>
    </row>
    <row r="788" spans="10:12" ht="15.75" customHeight="1" x14ac:dyDescent="0.15">
      <c r="J788" s="254"/>
      <c r="L788" s="254"/>
    </row>
    <row r="789" spans="10:12" ht="15.75" customHeight="1" x14ac:dyDescent="0.15">
      <c r="J789" s="254"/>
      <c r="L789" s="254"/>
    </row>
    <row r="790" spans="10:12" ht="15.75" customHeight="1" x14ac:dyDescent="0.15">
      <c r="J790" s="254"/>
      <c r="L790" s="254"/>
    </row>
    <row r="791" spans="10:12" ht="15.75" customHeight="1" x14ac:dyDescent="0.15">
      <c r="J791" s="254"/>
      <c r="L791" s="254"/>
    </row>
    <row r="792" spans="10:12" ht="15.75" customHeight="1" x14ac:dyDescent="0.15">
      <c r="J792" s="254"/>
      <c r="L792" s="254"/>
    </row>
    <row r="793" spans="10:12" ht="15.75" customHeight="1" x14ac:dyDescent="0.15">
      <c r="J793" s="254"/>
      <c r="L793" s="254"/>
    </row>
    <row r="794" spans="10:12" ht="15.75" customHeight="1" x14ac:dyDescent="0.15">
      <c r="J794" s="254"/>
      <c r="L794" s="254"/>
    </row>
    <row r="795" spans="10:12" ht="15.75" customHeight="1" x14ac:dyDescent="0.15">
      <c r="J795" s="254"/>
      <c r="L795" s="254"/>
    </row>
    <row r="796" spans="10:12" ht="15.75" customHeight="1" x14ac:dyDescent="0.15">
      <c r="J796" s="254"/>
      <c r="L796" s="254"/>
    </row>
    <row r="797" spans="10:12" ht="15.75" customHeight="1" x14ac:dyDescent="0.15">
      <c r="J797" s="254"/>
      <c r="L797" s="254"/>
    </row>
    <row r="798" spans="10:12" ht="15.75" customHeight="1" x14ac:dyDescent="0.15">
      <c r="J798" s="254"/>
      <c r="L798" s="254"/>
    </row>
    <row r="799" spans="10:12" ht="15.75" customHeight="1" x14ac:dyDescent="0.15">
      <c r="J799" s="254"/>
      <c r="L799" s="254"/>
    </row>
    <row r="800" spans="10:12" ht="15.75" customHeight="1" x14ac:dyDescent="0.15">
      <c r="J800" s="254"/>
      <c r="L800" s="254"/>
    </row>
    <row r="801" spans="10:12" ht="15.75" customHeight="1" x14ac:dyDescent="0.15">
      <c r="J801" s="254"/>
      <c r="L801" s="254"/>
    </row>
    <row r="802" spans="10:12" ht="15.75" customHeight="1" x14ac:dyDescent="0.15">
      <c r="J802" s="254"/>
      <c r="L802" s="254"/>
    </row>
    <row r="803" spans="10:12" ht="15.75" customHeight="1" x14ac:dyDescent="0.15">
      <c r="J803" s="254"/>
      <c r="L803" s="254"/>
    </row>
    <row r="804" spans="10:12" ht="15.75" customHeight="1" x14ac:dyDescent="0.15">
      <c r="J804" s="254"/>
      <c r="L804" s="254"/>
    </row>
    <row r="805" spans="10:12" ht="15.75" customHeight="1" x14ac:dyDescent="0.15">
      <c r="J805" s="254"/>
      <c r="L805" s="254"/>
    </row>
    <row r="806" spans="10:12" ht="15.75" customHeight="1" x14ac:dyDescent="0.15">
      <c r="J806" s="254"/>
      <c r="L806" s="254"/>
    </row>
    <row r="807" spans="10:12" ht="15.75" customHeight="1" x14ac:dyDescent="0.15">
      <c r="J807" s="254"/>
      <c r="L807" s="254"/>
    </row>
    <row r="808" spans="10:12" ht="15.75" customHeight="1" x14ac:dyDescent="0.15">
      <c r="J808" s="254"/>
      <c r="L808" s="254"/>
    </row>
    <row r="809" spans="10:12" ht="15.75" customHeight="1" x14ac:dyDescent="0.15">
      <c r="J809" s="254"/>
      <c r="L809" s="254"/>
    </row>
    <row r="810" spans="10:12" ht="15.75" customHeight="1" x14ac:dyDescent="0.15">
      <c r="J810" s="254"/>
      <c r="L810" s="254"/>
    </row>
    <row r="811" spans="10:12" ht="15.75" customHeight="1" x14ac:dyDescent="0.15">
      <c r="J811" s="254"/>
      <c r="L811" s="254"/>
    </row>
    <row r="812" spans="10:12" ht="15.75" customHeight="1" x14ac:dyDescent="0.15">
      <c r="J812" s="254"/>
      <c r="L812" s="254"/>
    </row>
    <row r="813" spans="10:12" ht="15.75" customHeight="1" x14ac:dyDescent="0.15">
      <c r="J813" s="254"/>
      <c r="L813" s="254"/>
    </row>
    <row r="814" spans="10:12" ht="15.75" customHeight="1" x14ac:dyDescent="0.15">
      <c r="J814" s="254"/>
      <c r="L814" s="254"/>
    </row>
    <row r="815" spans="10:12" ht="15.75" customHeight="1" x14ac:dyDescent="0.15">
      <c r="J815" s="254"/>
      <c r="L815" s="254"/>
    </row>
    <row r="816" spans="10:12" ht="15.75" customHeight="1" x14ac:dyDescent="0.15">
      <c r="J816" s="254"/>
      <c r="L816" s="254"/>
    </row>
    <row r="817" spans="10:12" ht="15.75" customHeight="1" x14ac:dyDescent="0.15">
      <c r="J817" s="254"/>
      <c r="L817" s="254"/>
    </row>
    <row r="818" spans="10:12" ht="15.75" customHeight="1" x14ac:dyDescent="0.15">
      <c r="J818" s="254"/>
      <c r="L818" s="254"/>
    </row>
    <row r="819" spans="10:12" ht="15.75" customHeight="1" x14ac:dyDescent="0.15">
      <c r="J819" s="254"/>
      <c r="L819" s="254"/>
    </row>
    <row r="820" spans="10:12" ht="15.75" customHeight="1" x14ac:dyDescent="0.15">
      <c r="J820" s="254"/>
      <c r="L820" s="254"/>
    </row>
    <row r="821" spans="10:12" ht="15.75" customHeight="1" x14ac:dyDescent="0.15">
      <c r="J821" s="254"/>
      <c r="L821" s="254"/>
    </row>
    <row r="822" spans="10:12" ht="15.75" customHeight="1" x14ac:dyDescent="0.15">
      <c r="J822" s="254"/>
      <c r="L822" s="254"/>
    </row>
    <row r="823" spans="10:12" ht="15.75" customHeight="1" x14ac:dyDescent="0.15">
      <c r="J823" s="254"/>
      <c r="L823" s="254"/>
    </row>
    <row r="824" spans="10:12" ht="15.75" customHeight="1" x14ac:dyDescent="0.15">
      <c r="J824" s="254"/>
      <c r="L824" s="254"/>
    </row>
    <row r="825" spans="10:12" ht="15.75" customHeight="1" x14ac:dyDescent="0.15">
      <c r="J825" s="254"/>
      <c r="L825" s="254"/>
    </row>
    <row r="826" spans="10:12" ht="15.75" customHeight="1" x14ac:dyDescent="0.15">
      <c r="J826" s="254"/>
      <c r="L826" s="254"/>
    </row>
    <row r="827" spans="10:12" ht="15.75" customHeight="1" x14ac:dyDescent="0.15">
      <c r="J827" s="254"/>
      <c r="L827" s="254"/>
    </row>
    <row r="828" spans="10:12" ht="15.75" customHeight="1" x14ac:dyDescent="0.15">
      <c r="J828" s="254"/>
      <c r="L828" s="254"/>
    </row>
    <row r="829" spans="10:12" ht="15.75" customHeight="1" x14ac:dyDescent="0.15">
      <c r="J829" s="254"/>
      <c r="L829" s="254"/>
    </row>
    <row r="830" spans="10:12" ht="15.75" customHeight="1" x14ac:dyDescent="0.15">
      <c r="J830" s="254"/>
      <c r="L830" s="254"/>
    </row>
    <row r="831" spans="10:12" ht="15.75" customHeight="1" x14ac:dyDescent="0.15">
      <c r="J831" s="254"/>
      <c r="L831" s="254"/>
    </row>
    <row r="832" spans="10:12" ht="15.75" customHeight="1" x14ac:dyDescent="0.15">
      <c r="J832" s="254"/>
      <c r="L832" s="254"/>
    </row>
    <row r="833" spans="10:12" ht="15.75" customHeight="1" x14ac:dyDescent="0.15">
      <c r="J833" s="254"/>
      <c r="L833" s="254"/>
    </row>
    <row r="834" spans="10:12" ht="15.75" customHeight="1" x14ac:dyDescent="0.15">
      <c r="J834" s="254"/>
      <c r="L834" s="254"/>
    </row>
    <row r="835" spans="10:12" ht="15.75" customHeight="1" x14ac:dyDescent="0.15">
      <c r="J835" s="254"/>
      <c r="L835" s="254"/>
    </row>
    <row r="836" spans="10:12" ht="15.75" customHeight="1" x14ac:dyDescent="0.15">
      <c r="J836" s="254"/>
      <c r="L836" s="254"/>
    </row>
    <row r="837" spans="10:12" ht="15.75" customHeight="1" x14ac:dyDescent="0.15">
      <c r="J837" s="254"/>
      <c r="L837" s="254"/>
    </row>
    <row r="838" spans="10:12" ht="15.75" customHeight="1" x14ac:dyDescent="0.15">
      <c r="J838" s="254"/>
      <c r="L838" s="254"/>
    </row>
    <row r="839" spans="10:12" ht="15.75" customHeight="1" x14ac:dyDescent="0.15">
      <c r="J839" s="254"/>
      <c r="L839" s="254"/>
    </row>
    <row r="840" spans="10:12" ht="15.75" customHeight="1" x14ac:dyDescent="0.15">
      <c r="J840" s="254"/>
      <c r="L840" s="254"/>
    </row>
    <row r="841" spans="10:12" ht="15.75" customHeight="1" x14ac:dyDescent="0.15">
      <c r="J841" s="254"/>
      <c r="L841" s="254"/>
    </row>
    <row r="842" spans="10:12" ht="15.75" customHeight="1" x14ac:dyDescent="0.15">
      <c r="J842" s="254"/>
      <c r="L842" s="254"/>
    </row>
    <row r="843" spans="10:12" ht="15.75" customHeight="1" x14ac:dyDescent="0.15">
      <c r="J843" s="254"/>
      <c r="L843" s="254"/>
    </row>
    <row r="844" spans="10:12" ht="15.75" customHeight="1" x14ac:dyDescent="0.15">
      <c r="J844" s="254"/>
      <c r="L844" s="254"/>
    </row>
    <row r="845" spans="10:12" ht="15.75" customHeight="1" x14ac:dyDescent="0.15">
      <c r="J845" s="254"/>
      <c r="L845" s="254"/>
    </row>
    <row r="846" spans="10:12" ht="15.75" customHeight="1" x14ac:dyDescent="0.15">
      <c r="J846" s="254"/>
      <c r="L846" s="254"/>
    </row>
    <row r="847" spans="10:12" ht="15.75" customHeight="1" x14ac:dyDescent="0.15">
      <c r="J847" s="254"/>
      <c r="L847" s="254"/>
    </row>
    <row r="848" spans="10:12" ht="15.75" customHeight="1" x14ac:dyDescent="0.15">
      <c r="J848" s="254"/>
      <c r="L848" s="254"/>
    </row>
    <row r="849" spans="10:12" ht="15.75" customHeight="1" x14ac:dyDescent="0.15">
      <c r="J849" s="254"/>
      <c r="L849" s="254"/>
    </row>
    <row r="850" spans="10:12" ht="15.75" customHeight="1" x14ac:dyDescent="0.15">
      <c r="J850" s="254"/>
      <c r="L850" s="254"/>
    </row>
    <row r="851" spans="10:12" ht="15.75" customHeight="1" x14ac:dyDescent="0.15">
      <c r="J851" s="254"/>
      <c r="L851" s="254"/>
    </row>
    <row r="852" spans="10:12" ht="15.75" customHeight="1" x14ac:dyDescent="0.15">
      <c r="J852" s="254"/>
      <c r="L852" s="254"/>
    </row>
    <row r="853" spans="10:12" ht="15.75" customHeight="1" x14ac:dyDescent="0.15">
      <c r="J853" s="254"/>
      <c r="L853" s="254"/>
    </row>
    <row r="854" spans="10:12" ht="15.75" customHeight="1" x14ac:dyDescent="0.15">
      <c r="J854" s="254"/>
      <c r="L854" s="254"/>
    </row>
    <row r="855" spans="10:12" ht="15.75" customHeight="1" x14ac:dyDescent="0.15">
      <c r="J855" s="254"/>
      <c r="L855" s="254"/>
    </row>
    <row r="856" spans="10:12" ht="15.75" customHeight="1" x14ac:dyDescent="0.15">
      <c r="J856" s="254"/>
      <c r="L856" s="254"/>
    </row>
    <row r="857" spans="10:12" ht="15.75" customHeight="1" x14ac:dyDescent="0.15">
      <c r="J857" s="254"/>
      <c r="L857" s="254"/>
    </row>
    <row r="858" spans="10:12" ht="15.75" customHeight="1" x14ac:dyDescent="0.15">
      <c r="J858" s="254"/>
      <c r="L858" s="254"/>
    </row>
    <row r="859" spans="10:12" ht="15.75" customHeight="1" x14ac:dyDescent="0.15">
      <c r="J859" s="254"/>
      <c r="L859" s="254"/>
    </row>
    <row r="860" spans="10:12" ht="15.75" customHeight="1" x14ac:dyDescent="0.15">
      <c r="J860" s="254"/>
      <c r="L860" s="254"/>
    </row>
    <row r="861" spans="10:12" ht="15.75" customHeight="1" x14ac:dyDescent="0.15">
      <c r="J861" s="254"/>
      <c r="L861" s="254"/>
    </row>
    <row r="862" spans="10:12" ht="15.75" customHeight="1" x14ac:dyDescent="0.15">
      <c r="J862" s="254"/>
      <c r="L862" s="254"/>
    </row>
    <row r="863" spans="10:12" ht="15.75" customHeight="1" x14ac:dyDescent="0.15">
      <c r="J863" s="254"/>
      <c r="L863" s="254"/>
    </row>
    <row r="864" spans="10:12" ht="15.75" customHeight="1" x14ac:dyDescent="0.15">
      <c r="J864" s="254"/>
      <c r="L864" s="254"/>
    </row>
    <row r="865" spans="10:12" ht="15.75" customHeight="1" x14ac:dyDescent="0.15">
      <c r="J865" s="254"/>
      <c r="L865" s="254"/>
    </row>
    <row r="866" spans="10:12" ht="15.75" customHeight="1" x14ac:dyDescent="0.15">
      <c r="J866" s="254"/>
      <c r="L866" s="254"/>
    </row>
    <row r="867" spans="10:12" ht="15.75" customHeight="1" x14ac:dyDescent="0.15">
      <c r="J867" s="254"/>
      <c r="L867" s="254"/>
    </row>
    <row r="868" spans="10:12" ht="15.75" customHeight="1" x14ac:dyDescent="0.15">
      <c r="J868" s="254"/>
      <c r="L868" s="254"/>
    </row>
    <row r="869" spans="10:12" ht="15.75" customHeight="1" x14ac:dyDescent="0.15">
      <c r="J869" s="254"/>
      <c r="L869" s="254"/>
    </row>
    <row r="870" spans="10:12" ht="15.75" customHeight="1" x14ac:dyDescent="0.15">
      <c r="J870" s="254"/>
      <c r="L870" s="254"/>
    </row>
    <row r="871" spans="10:12" ht="15.75" customHeight="1" x14ac:dyDescent="0.15">
      <c r="J871" s="254"/>
      <c r="L871" s="254"/>
    </row>
    <row r="872" spans="10:12" ht="15.75" customHeight="1" x14ac:dyDescent="0.15">
      <c r="J872" s="254"/>
      <c r="L872" s="254"/>
    </row>
    <row r="873" spans="10:12" ht="15.75" customHeight="1" x14ac:dyDescent="0.15">
      <c r="J873" s="254"/>
      <c r="L873" s="254"/>
    </row>
    <row r="874" spans="10:12" ht="15.75" customHeight="1" x14ac:dyDescent="0.15">
      <c r="J874" s="254"/>
      <c r="L874" s="254"/>
    </row>
    <row r="875" spans="10:12" ht="15.75" customHeight="1" x14ac:dyDescent="0.15">
      <c r="J875" s="254"/>
      <c r="L875" s="254"/>
    </row>
    <row r="876" spans="10:12" ht="15.75" customHeight="1" x14ac:dyDescent="0.15">
      <c r="J876" s="254"/>
      <c r="L876" s="254"/>
    </row>
    <row r="877" spans="10:12" ht="15.75" customHeight="1" x14ac:dyDescent="0.15">
      <c r="J877" s="254"/>
      <c r="L877" s="254"/>
    </row>
    <row r="878" spans="10:12" ht="15.75" customHeight="1" x14ac:dyDescent="0.15">
      <c r="J878" s="254"/>
      <c r="L878" s="254"/>
    </row>
    <row r="879" spans="10:12" ht="15.75" customHeight="1" x14ac:dyDescent="0.15">
      <c r="J879" s="254"/>
      <c r="L879" s="254"/>
    </row>
    <row r="880" spans="10:12" ht="15.75" customHeight="1" x14ac:dyDescent="0.15">
      <c r="J880" s="254"/>
      <c r="L880" s="254"/>
    </row>
    <row r="881" spans="10:12" ht="15.75" customHeight="1" x14ac:dyDescent="0.15">
      <c r="J881" s="254"/>
      <c r="L881" s="254"/>
    </row>
    <row r="882" spans="10:12" ht="15.75" customHeight="1" x14ac:dyDescent="0.15">
      <c r="J882" s="254"/>
      <c r="L882" s="254"/>
    </row>
    <row r="883" spans="10:12" ht="15.75" customHeight="1" x14ac:dyDescent="0.15">
      <c r="J883" s="254"/>
      <c r="L883" s="254"/>
    </row>
    <row r="884" spans="10:12" ht="15.75" customHeight="1" x14ac:dyDescent="0.15">
      <c r="J884" s="254"/>
      <c r="L884" s="254"/>
    </row>
    <row r="885" spans="10:12" ht="15.75" customHeight="1" x14ac:dyDescent="0.15">
      <c r="J885" s="254"/>
      <c r="L885" s="254"/>
    </row>
    <row r="886" spans="10:12" ht="15.75" customHeight="1" x14ac:dyDescent="0.15">
      <c r="J886" s="254"/>
      <c r="L886" s="254"/>
    </row>
    <row r="887" spans="10:12" ht="15.75" customHeight="1" x14ac:dyDescent="0.15">
      <c r="J887" s="254"/>
      <c r="L887" s="254"/>
    </row>
    <row r="888" spans="10:12" ht="15.75" customHeight="1" x14ac:dyDescent="0.15">
      <c r="J888" s="254"/>
      <c r="L888" s="254"/>
    </row>
    <row r="889" spans="10:12" ht="15.75" customHeight="1" x14ac:dyDescent="0.15">
      <c r="J889" s="254"/>
      <c r="L889" s="254"/>
    </row>
    <row r="890" spans="10:12" ht="15.75" customHeight="1" x14ac:dyDescent="0.15">
      <c r="J890" s="254"/>
      <c r="L890" s="254"/>
    </row>
    <row r="891" spans="10:12" ht="15.75" customHeight="1" x14ac:dyDescent="0.15">
      <c r="J891" s="254"/>
      <c r="L891" s="254"/>
    </row>
    <row r="892" spans="10:12" ht="15.75" customHeight="1" x14ac:dyDescent="0.15">
      <c r="J892" s="254"/>
      <c r="L892" s="254"/>
    </row>
    <row r="893" spans="10:12" ht="15.75" customHeight="1" x14ac:dyDescent="0.15">
      <c r="J893" s="254"/>
      <c r="L893" s="254"/>
    </row>
    <row r="894" spans="10:12" ht="15.75" customHeight="1" x14ac:dyDescent="0.15">
      <c r="J894" s="254"/>
      <c r="L894" s="254"/>
    </row>
    <row r="895" spans="10:12" ht="15.75" customHeight="1" x14ac:dyDescent="0.15">
      <c r="J895" s="254"/>
      <c r="L895" s="254"/>
    </row>
    <row r="896" spans="10:12" ht="15.75" customHeight="1" x14ac:dyDescent="0.15">
      <c r="J896" s="254"/>
      <c r="L896" s="254"/>
    </row>
    <row r="897" spans="10:12" ht="15.75" customHeight="1" x14ac:dyDescent="0.15">
      <c r="J897" s="254"/>
      <c r="L897" s="254"/>
    </row>
    <row r="898" spans="10:12" ht="15.75" customHeight="1" x14ac:dyDescent="0.15">
      <c r="J898" s="254"/>
      <c r="L898" s="254"/>
    </row>
    <row r="899" spans="10:12" ht="15.75" customHeight="1" x14ac:dyDescent="0.15">
      <c r="J899" s="254"/>
      <c r="L899" s="254"/>
    </row>
    <row r="900" spans="10:12" ht="15.75" customHeight="1" x14ac:dyDescent="0.15">
      <c r="J900" s="254"/>
      <c r="L900" s="254"/>
    </row>
    <row r="901" spans="10:12" ht="15.75" customHeight="1" x14ac:dyDescent="0.15">
      <c r="J901" s="254"/>
      <c r="L901" s="254"/>
    </row>
    <row r="902" spans="10:12" ht="15.75" customHeight="1" x14ac:dyDescent="0.15">
      <c r="J902" s="254"/>
      <c r="L902" s="254"/>
    </row>
    <row r="903" spans="10:12" ht="15.75" customHeight="1" x14ac:dyDescent="0.15">
      <c r="J903" s="254"/>
      <c r="L903" s="254"/>
    </row>
    <row r="904" spans="10:12" ht="15.75" customHeight="1" x14ac:dyDescent="0.15">
      <c r="J904" s="254"/>
      <c r="L904" s="254"/>
    </row>
    <row r="905" spans="10:12" ht="15.75" customHeight="1" x14ac:dyDescent="0.15">
      <c r="J905" s="254"/>
      <c r="L905" s="254"/>
    </row>
    <row r="906" spans="10:12" ht="15.75" customHeight="1" x14ac:dyDescent="0.15">
      <c r="J906" s="254"/>
      <c r="L906" s="254"/>
    </row>
    <row r="907" spans="10:12" ht="15.75" customHeight="1" x14ac:dyDescent="0.15">
      <c r="J907" s="254"/>
      <c r="L907" s="254"/>
    </row>
    <row r="908" spans="10:12" ht="15.75" customHeight="1" x14ac:dyDescent="0.15">
      <c r="J908" s="254"/>
      <c r="L908" s="254"/>
    </row>
    <row r="909" spans="10:12" ht="15.75" customHeight="1" x14ac:dyDescent="0.15">
      <c r="J909" s="254"/>
      <c r="L909" s="254"/>
    </row>
    <row r="910" spans="10:12" ht="15.75" customHeight="1" x14ac:dyDescent="0.15">
      <c r="J910" s="254"/>
      <c r="L910" s="254"/>
    </row>
    <row r="911" spans="10:12" ht="15.75" customHeight="1" x14ac:dyDescent="0.15">
      <c r="J911" s="254"/>
      <c r="L911" s="254"/>
    </row>
    <row r="912" spans="10:12" ht="15.75" customHeight="1" x14ac:dyDescent="0.15">
      <c r="J912" s="254"/>
      <c r="L912" s="254"/>
    </row>
    <row r="913" spans="10:12" ht="15.75" customHeight="1" x14ac:dyDescent="0.15">
      <c r="J913" s="254"/>
      <c r="L913" s="254"/>
    </row>
    <row r="914" spans="10:12" ht="15.75" customHeight="1" x14ac:dyDescent="0.15">
      <c r="J914" s="254"/>
      <c r="L914" s="254"/>
    </row>
    <row r="915" spans="10:12" ht="15.75" customHeight="1" x14ac:dyDescent="0.15">
      <c r="J915" s="254"/>
      <c r="L915" s="254"/>
    </row>
    <row r="916" spans="10:12" ht="15.75" customHeight="1" x14ac:dyDescent="0.15">
      <c r="J916" s="254"/>
      <c r="L916" s="254"/>
    </row>
    <row r="917" spans="10:12" ht="15.75" customHeight="1" x14ac:dyDescent="0.15">
      <c r="J917" s="254"/>
      <c r="L917" s="254"/>
    </row>
    <row r="918" spans="10:12" ht="15.75" customHeight="1" x14ac:dyDescent="0.15">
      <c r="J918" s="254"/>
      <c r="L918" s="254"/>
    </row>
    <row r="919" spans="10:12" ht="15.75" customHeight="1" x14ac:dyDescent="0.15">
      <c r="J919" s="254"/>
      <c r="L919" s="254"/>
    </row>
    <row r="920" spans="10:12" ht="15.75" customHeight="1" x14ac:dyDescent="0.15">
      <c r="J920" s="254"/>
      <c r="L920" s="254"/>
    </row>
    <row r="921" spans="10:12" ht="15.75" customHeight="1" x14ac:dyDescent="0.15">
      <c r="J921" s="254"/>
      <c r="L921" s="254"/>
    </row>
    <row r="922" spans="10:12" ht="15.75" customHeight="1" x14ac:dyDescent="0.15">
      <c r="J922" s="254"/>
      <c r="L922" s="254"/>
    </row>
    <row r="923" spans="10:12" ht="15.75" customHeight="1" x14ac:dyDescent="0.15">
      <c r="J923" s="254"/>
      <c r="L923" s="254"/>
    </row>
    <row r="924" spans="10:12" ht="15.75" customHeight="1" x14ac:dyDescent="0.15">
      <c r="J924" s="254"/>
      <c r="L924" s="254"/>
    </row>
    <row r="925" spans="10:12" ht="15.75" customHeight="1" x14ac:dyDescent="0.15">
      <c r="J925" s="254"/>
      <c r="L925" s="254"/>
    </row>
    <row r="926" spans="10:12" ht="15.75" customHeight="1" x14ac:dyDescent="0.15">
      <c r="J926" s="254"/>
      <c r="L926" s="254"/>
    </row>
    <row r="927" spans="10:12" ht="15.75" customHeight="1" x14ac:dyDescent="0.15">
      <c r="J927" s="254"/>
      <c r="L927" s="254"/>
    </row>
    <row r="928" spans="10:12" ht="15.75" customHeight="1" x14ac:dyDescent="0.15">
      <c r="J928" s="254"/>
      <c r="L928" s="254"/>
    </row>
    <row r="929" spans="10:12" ht="15.75" customHeight="1" x14ac:dyDescent="0.15">
      <c r="J929" s="254"/>
      <c r="L929" s="254"/>
    </row>
    <row r="930" spans="10:12" ht="15.75" customHeight="1" x14ac:dyDescent="0.15">
      <c r="J930" s="254"/>
      <c r="L930" s="254"/>
    </row>
    <row r="931" spans="10:12" ht="15.75" customHeight="1" x14ac:dyDescent="0.15">
      <c r="J931" s="254"/>
      <c r="L931" s="254"/>
    </row>
    <row r="932" spans="10:12" ht="15.75" customHeight="1" x14ac:dyDescent="0.15">
      <c r="J932" s="254"/>
      <c r="L932" s="254"/>
    </row>
    <row r="933" spans="10:12" ht="15.75" customHeight="1" x14ac:dyDescent="0.15">
      <c r="J933" s="254"/>
      <c r="L933" s="254"/>
    </row>
    <row r="934" spans="10:12" ht="15.75" customHeight="1" x14ac:dyDescent="0.15">
      <c r="J934" s="254"/>
      <c r="L934" s="254"/>
    </row>
    <row r="935" spans="10:12" ht="15.75" customHeight="1" x14ac:dyDescent="0.15">
      <c r="J935" s="254"/>
      <c r="L935" s="254"/>
    </row>
    <row r="936" spans="10:12" ht="15.75" customHeight="1" x14ac:dyDescent="0.15">
      <c r="J936" s="254"/>
      <c r="L936" s="254"/>
    </row>
    <row r="937" spans="10:12" ht="15.75" customHeight="1" x14ac:dyDescent="0.15">
      <c r="J937" s="254"/>
      <c r="L937" s="254"/>
    </row>
    <row r="938" spans="10:12" ht="15.75" customHeight="1" x14ac:dyDescent="0.15">
      <c r="J938" s="254"/>
      <c r="L938" s="254"/>
    </row>
    <row r="939" spans="10:12" ht="15.75" customHeight="1" x14ac:dyDescent="0.15">
      <c r="J939" s="254"/>
      <c r="L939" s="254"/>
    </row>
    <row r="940" spans="10:12" ht="15.75" customHeight="1" x14ac:dyDescent="0.15">
      <c r="J940" s="254"/>
      <c r="L940" s="254"/>
    </row>
    <row r="941" spans="10:12" ht="15.75" customHeight="1" x14ac:dyDescent="0.15">
      <c r="J941" s="254"/>
      <c r="L941" s="254"/>
    </row>
    <row r="942" spans="10:12" ht="15.75" customHeight="1" x14ac:dyDescent="0.15">
      <c r="J942" s="254"/>
      <c r="L942" s="254"/>
    </row>
    <row r="943" spans="10:12" ht="15.75" customHeight="1" x14ac:dyDescent="0.15">
      <c r="J943" s="254"/>
      <c r="L943" s="254"/>
    </row>
    <row r="944" spans="10:12" ht="15.75" customHeight="1" x14ac:dyDescent="0.15">
      <c r="J944" s="254"/>
      <c r="L944" s="254"/>
    </row>
    <row r="945" spans="10:12" ht="15.75" customHeight="1" x14ac:dyDescent="0.15">
      <c r="J945" s="254"/>
      <c r="L945" s="254"/>
    </row>
    <row r="946" spans="10:12" ht="15.75" customHeight="1" x14ac:dyDescent="0.15">
      <c r="J946" s="254"/>
      <c r="L946" s="254"/>
    </row>
    <row r="947" spans="10:12" ht="15.75" customHeight="1" x14ac:dyDescent="0.15">
      <c r="J947" s="254"/>
      <c r="L947" s="254"/>
    </row>
    <row r="948" spans="10:12" ht="15.75" customHeight="1" x14ac:dyDescent="0.15">
      <c r="J948" s="254"/>
      <c r="L948" s="254"/>
    </row>
    <row r="949" spans="10:12" ht="15.75" customHeight="1" x14ac:dyDescent="0.15">
      <c r="J949" s="254"/>
      <c r="L949" s="254"/>
    </row>
    <row r="950" spans="10:12" ht="15.75" customHeight="1" x14ac:dyDescent="0.15">
      <c r="J950" s="254"/>
      <c r="L950" s="254"/>
    </row>
    <row r="951" spans="10:12" ht="15.75" customHeight="1" x14ac:dyDescent="0.15">
      <c r="J951" s="254"/>
      <c r="L951" s="254"/>
    </row>
    <row r="952" spans="10:12" ht="15.75" customHeight="1" x14ac:dyDescent="0.15">
      <c r="J952" s="254"/>
      <c r="L952" s="254"/>
    </row>
    <row r="953" spans="10:12" ht="15.75" customHeight="1" x14ac:dyDescent="0.15">
      <c r="J953" s="254"/>
      <c r="L953" s="254"/>
    </row>
    <row r="954" spans="10:12" ht="15.75" customHeight="1" x14ac:dyDescent="0.15">
      <c r="J954" s="254"/>
      <c r="L954" s="254"/>
    </row>
    <row r="955" spans="10:12" ht="15.75" customHeight="1" x14ac:dyDescent="0.15">
      <c r="J955" s="254"/>
      <c r="L955" s="254"/>
    </row>
    <row r="956" spans="10:12" ht="15.75" customHeight="1" x14ac:dyDescent="0.15">
      <c r="J956" s="254"/>
      <c r="L956" s="254"/>
    </row>
    <row r="957" spans="10:12" ht="15.75" customHeight="1" x14ac:dyDescent="0.15">
      <c r="J957" s="254"/>
      <c r="L957" s="254"/>
    </row>
    <row r="958" spans="10:12" ht="15.75" customHeight="1" x14ac:dyDescent="0.15">
      <c r="J958" s="254"/>
      <c r="L958" s="254"/>
    </row>
    <row r="959" spans="10:12" ht="15.75" customHeight="1" x14ac:dyDescent="0.15">
      <c r="J959" s="254"/>
      <c r="L959" s="254"/>
    </row>
    <row r="960" spans="10:12" ht="15.75" customHeight="1" x14ac:dyDescent="0.15">
      <c r="J960" s="254"/>
      <c r="L960" s="254"/>
    </row>
    <row r="961" spans="10:12" ht="15.75" customHeight="1" x14ac:dyDescent="0.15">
      <c r="J961" s="254"/>
      <c r="L961" s="254"/>
    </row>
    <row r="962" spans="10:12" ht="15.75" customHeight="1" x14ac:dyDescent="0.15">
      <c r="J962" s="254"/>
      <c r="L962" s="254"/>
    </row>
    <row r="963" spans="10:12" ht="15.75" customHeight="1" x14ac:dyDescent="0.15">
      <c r="J963" s="254"/>
      <c r="L963" s="254"/>
    </row>
    <row r="964" spans="10:12" ht="15.75" customHeight="1" x14ac:dyDescent="0.15">
      <c r="J964" s="254"/>
      <c r="L964" s="254"/>
    </row>
    <row r="965" spans="10:12" ht="15.75" customHeight="1" x14ac:dyDescent="0.15">
      <c r="J965" s="254"/>
      <c r="L965" s="254"/>
    </row>
    <row r="966" spans="10:12" ht="15.75" customHeight="1" x14ac:dyDescent="0.15">
      <c r="J966" s="254"/>
      <c r="L966" s="254"/>
    </row>
    <row r="967" spans="10:12" ht="15.75" customHeight="1" x14ac:dyDescent="0.15">
      <c r="J967" s="254"/>
      <c r="L967" s="254"/>
    </row>
    <row r="968" spans="10:12" ht="15.75" customHeight="1" x14ac:dyDescent="0.15">
      <c r="J968" s="254"/>
      <c r="L968" s="254"/>
    </row>
    <row r="969" spans="10:12" ht="15.75" customHeight="1" x14ac:dyDescent="0.15">
      <c r="J969" s="254"/>
      <c r="L969" s="254"/>
    </row>
    <row r="970" spans="10:12" ht="15.75" customHeight="1" x14ac:dyDescent="0.15">
      <c r="J970" s="254"/>
      <c r="L970" s="254"/>
    </row>
    <row r="971" spans="10:12" ht="15.75" customHeight="1" x14ac:dyDescent="0.15">
      <c r="J971" s="254"/>
      <c r="L971" s="254"/>
    </row>
    <row r="972" spans="10:12" ht="15.75" customHeight="1" x14ac:dyDescent="0.15">
      <c r="J972" s="254"/>
      <c r="L972" s="254"/>
    </row>
    <row r="973" spans="10:12" ht="15.75" customHeight="1" x14ac:dyDescent="0.15">
      <c r="J973" s="254"/>
      <c r="L973" s="254"/>
    </row>
    <row r="974" spans="10:12" ht="15.75" customHeight="1" x14ac:dyDescent="0.15">
      <c r="J974" s="254"/>
      <c r="L974" s="254"/>
    </row>
    <row r="975" spans="10:12" ht="15.75" customHeight="1" x14ac:dyDescent="0.15">
      <c r="J975" s="254"/>
      <c r="L975" s="254"/>
    </row>
    <row r="976" spans="10:12" ht="15.75" customHeight="1" x14ac:dyDescent="0.15">
      <c r="J976" s="254"/>
      <c r="L976" s="254"/>
    </row>
    <row r="977" spans="10:12" ht="15.75" customHeight="1" x14ac:dyDescent="0.15">
      <c r="J977" s="254"/>
      <c r="L977" s="254"/>
    </row>
    <row r="978" spans="10:12" ht="15.75" customHeight="1" x14ac:dyDescent="0.15">
      <c r="J978" s="254"/>
      <c r="L978" s="254"/>
    </row>
    <row r="979" spans="10:12" ht="15.75" customHeight="1" x14ac:dyDescent="0.15">
      <c r="J979" s="254"/>
      <c r="L979" s="254"/>
    </row>
    <row r="980" spans="10:12" ht="15.75" customHeight="1" x14ac:dyDescent="0.15">
      <c r="J980" s="254"/>
      <c r="L980" s="254"/>
    </row>
    <row r="981" spans="10:12" ht="15.75" customHeight="1" x14ac:dyDescent="0.15">
      <c r="J981" s="254"/>
      <c r="L981" s="254"/>
    </row>
    <row r="982" spans="10:12" ht="15.75" customHeight="1" x14ac:dyDescent="0.15">
      <c r="J982" s="254"/>
      <c r="L982" s="254"/>
    </row>
    <row r="983" spans="10:12" ht="15.75" customHeight="1" x14ac:dyDescent="0.15">
      <c r="J983" s="254"/>
      <c r="L983" s="254"/>
    </row>
    <row r="984" spans="10:12" ht="15.75" customHeight="1" x14ac:dyDescent="0.15">
      <c r="J984" s="254"/>
      <c r="L984" s="254"/>
    </row>
    <row r="985" spans="10:12" ht="15.75" customHeight="1" x14ac:dyDescent="0.15">
      <c r="J985" s="254"/>
      <c r="L985" s="254"/>
    </row>
    <row r="986" spans="10:12" ht="15.75" customHeight="1" x14ac:dyDescent="0.15">
      <c r="J986" s="254"/>
      <c r="L986" s="254"/>
    </row>
    <row r="987" spans="10:12" ht="15.75" customHeight="1" x14ac:dyDescent="0.15">
      <c r="J987" s="254"/>
      <c r="L987" s="254"/>
    </row>
    <row r="988" spans="10:12" ht="15.75" customHeight="1" x14ac:dyDescent="0.15">
      <c r="J988" s="254"/>
      <c r="L988" s="254"/>
    </row>
    <row r="989" spans="10:12" ht="15.75" customHeight="1" x14ac:dyDescent="0.15">
      <c r="J989" s="254"/>
      <c r="L989" s="254"/>
    </row>
    <row r="990" spans="10:12" ht="15.75" customHeight="1" x14ac:dyDescent="0.15">
      <c r="J990" s="254"/>
      <c r="L990" s="254"/>
    </row>
    <row r="991" spans="10:12" ht="15.75" customHeight="1" x14ac:dyDescent="0.15">
      <c r="J991" s="254"/>
      <c r="L991" s="254"/>
    </row>
    <row r="992" spans="10:12" ht="15.75" customHeight="1" x14ac:dyDescent="0.15">
      <c r="J992" s="254"/>
      <c r="L992" s="254"/>
    </row>
    <row r="993" spans="10:12" ht="15.75" customHeight="1" x14ac:dyDescent="0.15">
      <c r="J993" s="254"/>
      <c r="L993" s="254"/>
    </row>
    <row r="994" spans="10:12" ht="15.75" customHeight="1" x14ac:dyDescent="0.15">
      <c r="J994" s="254"/>
      <c r="L994" s="254"/>
    </row>
    <row r="995" spans="10:12" ht="15.75" customHeight="1" x14ac:dyDescent="0.15">
      <c r="J995" s="254"/>
      <c r="L995" s="254"/>
    </row>
    <row r="996" spans="10:12" ht="15.75" customHeight="1" x14ac:dyDescent="0.15">
      <c r="J996" s="254"/>
      <c r="L996" s="254"/>
    </row>
    <row r="997" spans="10:12" ht="15.75" customHeight="1" x14ac:dyDescent="0.15">
      <c r="J997" s="254"/>
      <c r="L997" s="254"/>
    </row>
    <row r="998" spans="10:12" ht="15.75" customHeight="1" x14ac:dyDescent="0.15">
      <c r="J998" s="254"/>
      <c r="L998" s="254"/>
    </row>
    <row r="999" spans="10:12" ht="15.75" customHeight="1" x14ac:dyDescent="0.15">
      <c r="J999" s="254"/>
      <c r="L999" s="254"/>
    </row>
    <row r="1000" spans="10:12" ht="15.75" customHeight="1" x14ac:dyDescent="0.15">
      <c r="J1000" s="254"/>
      <c r="L1000" s="254"/>
    </row>
  </sheetData>
  <hyperlinks>
    <hyperlink ref="C4" r:id="rId1" xr:uid="{00000000-0004-0000-0700-000000000000}"/>
    <hyperlink ref="C5" r:id="rId2" xr:uid="{00000000-0004-0000-0700-000001000000}"/>
  </hyperlink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R1000"/>
  <sheetViews>
    <sheetView workbookViewId="0"/>
  </sheetViews>
  <sheetFormatPr baseColWidth="10" defaultColWidth="12.6640625" defaultRowHeight="15" customHeight="1" x14ac:dyDescent="0.15"/>
  <cols>
    <col min="1" max="1" width="10.6640625" customWidth="1"/>
    <col min="2" max="2" width="19.1640625" customWidth="1"/>
    <col min="3" max="3" width="14.6640625" customWidth="1"/>
    <col min="4" max="4" width="35" customWidth="1"/>
    <col min="5" max="5" width="18.6640625" customWidth="1"/>
    <col min="6" max="6" width="21.1640625" customWidth="1"/>
    <col min="7" max="7" width="25.5" customWidth="1"/>
    <col min="8" max="8" width="10.6640625" customWidth="1"/>
    <col min="9" max="9" width="3.1640625" customWidth="1"/>
    <col min="10" max="10" width="7" customWidth="1"/>
    <col min="11" max="11" width="4.1640625" customWidth="1"/>
    <col min="12" max="12" width="5.1640625" customWidth="1"/>
    <col min="13" max="13" width="7" customWidth="1"/>
    <col min="14" max="14" width="10.6640625" customWidth="1"/>
    <col min="15" max="15" width="29.6640625" customWidth="1"/>
    <col min="16" max="16" width="9.5" customWidth="1"/>
    <col min="17" max="17" width="11.83203125" customWidth="1"/>
    <col min="18" max="26" width="10.6640625" customWidth="1"/>
  </cols>
  <sheetData>
    <row r="1" spans="2:18" ht="14.25" customHeight="1" x14ac:dyDescent="0.15">
      <c r="Q1" s="261"/>
    </row>
    <row r="2" spans="2:18" ht="14.25" customHeight="1" x14ac:dyDescent="0.15">
      <c r="Q2" s="261"/>
    </row>
    <row r="3" spans="2:18" ht="33" customHeight="1" x14ac:dyDescent="0.15">
      <c r="B3" s="262" t="s">
        <v>119</v>
      </c>
      <c r="C3" s="262" t="s">
        <v>120</v>
      </c>
      <c r="D3" s="262" t="s">
        <v>121</v>
      </c>
      <c r="E3" s="262" t="s">
        <v>122</v>
      </c>
      <c r="F3" s="262" t="s">
        <v>123</v>
      </c>
      <c r="Q3" s="261"/>
    </row>
    <row r="4" spans="2:18" ht="14.25" customHeight="1" x14ac:dyDescent="0.15">
      <c r="B4" s="263" t="s">
        <v>124</v>
      </c>
      <c r="C4" s="263" t="s">
        <v>125</v>
      </c>
      <c r="D4" s="264">
        <v>75000000</v>
      </c>
      <c r="E4" s="265">
        <v>575000</v>
      </c>
      <c r="F4" s="266">
        <v>1400000</v>
      </c>
      <c r="Q4" s="261"/>
    </row>
    <row r="5" spans="2:18" ht="14.25" customHeight="1" x14ac:dyDescent="0.15">
      <c r="B5" s="263" t="s">
        <v>126</v>
      </c>
      <c r="C5" s="263" t="s">
        <v>127</v>
      </c>
      <c r="D5" s="264">
        <v>75000000</v>
      </c>
      <c r="E5" s="266">
        <v>480000</v>
      </c>
      <c r="F5" s="263"/>
      <c r="Q5" s="261"/>
    </row>
    <row r="6" spans="2:18" ht="14.25" customHeight="1" x14ac:dyDescent="0.15">
      <c r="B6" s="263" t="s">
        <v>128</v>
      </c>
      <c r="C6" s="263" t="s">
        <v>127</v>
      </c>
      <c r="D6" s="264">
        <v>75000000</v>
      </c>
      <c r="E6" s="267">
        <v>547000</v>
      </c>
      <c r="F6" s="267">
        <v>1500000</v>
      </c>
      <c r="Q6" s="261"/>
    </row>
    <row r="7" spans="2:18" ht="14.25" customHeight="1" x14ac:dyDescent="0.15">
      <c r="B7" s="263" t="s">
        <v>129</v>
      </c>
      <c r="C7" s="263" t="s">
        <v>127</v>
      </c>
      <c r="D7" s="264">
        <v>75000000</v>
      </c>
      <c r="E7" s="267">
        <v>455746</v>
      </c>
      <c r="F7" s="267" t="s">
        <v>130</v>
      </c>
      <c r="Q7" s="261"/>
    </row>
    <row r="8" spans="2:18" ht="27.75" customHeight="1" x14ac:dyDescent="0.2">
      <c r="B8" s="263" t="s">
        <v>131</v>
      </c>
      <c r="C8" s="263" t="s">
        <v>132</v>
      </c>
      <c r="D8" s="264">
        <v>75000000</v>
      </c>
      <c r="E8" s="267">
        <v>520000</v>
      </c>
      <c r="F8" s="267">
        <v>1450000</v>
      </c>
      <c r="I8" s="268" t="s">
        <v>133</v>
      </c>
      <c r="J8" s="268" t="s">
        <v>134</v>
      </c>
      <c r="K8" s="268" t="s">
        <v>135</v>
      </c>
      <c r="L8" s="268" t="s">
        <v>136</v>
      </c>
      <c r="M8" s="268" t="s">
        <v>137</v>
      </c>
      <c r="N8" s="268" t="s">
        <v>138</v>
      </c>
      <c r="O8" s="268" t="s">
        <v>139</v>
      </c>
      <c r="P8" s="268" t="s">
        <v>140</v>
      </c>
      <c r="Q8" s="269" t="s">
        <v>141</v>
      </c>
      <c r="R8" s="269" t="s">
        <v>142</v>
      </c>
    </row>
    <row r="9" spans="2:18" ht="14.25" customHeight="1" x14ac:dyDescent="0.2">
      <c r="I9" s="270">
        <v>1</v>
      </c>
      <c r="J9" s="271" t="s">
        <v>143</v>
      </c>
      <c r="K9" s="272" t="s">
        <v>144</v>
      </c>
      <c r="L9" s="272" t="s">
        <v>145</v>
      </c>
      <c r="M9" s="271">
        <v>208</v>
      </c>
      <c r="N9" s="273" t="s">
        <v>146</v>
      </c>
      <c r="O9" s="272" t="s">
        <v>147</v>
      </c>
      <c r="P9" s="270">
        <v>1073239681</v>
      </c>
      <c r="Q9" s="274">
        <v>919301112952</v>
      </c>
      <c r="R9" s="275">
        <v>15000</v>
      </c>
    </row>
    <row r="10" spans="2:18" ht="14.25" customHeight="1" x14ac:dyDescent="0.2">
      <c r="I10" s="273">
        <v>2</v>
      </c>
      <c r="J10" s="271" t="s">
        <v>148</v>
      </c>
      <c r="K10" s="272" t="s">
        <v>149</v>
      </c>
      <c r="L10" s="272" t="s">
        <v>145</v>
      </c>
      <c r="M10" s="271">
        <v>201</v>
      </c>
      <c r="N10" s="273" t="s">
        <v>150</v>
      </c>
      <c r="O10" s="272" t="s">
        <v>151</v>
      </c>
      <c r="P10" s="273">
        <v>39578935</v>
      </c>
      <c r="Q10" s="274">
        <v>919301088511</v>
      </c>
      <c r="R10" s="275">
        <v>15000</v>
      </c>
    </row>
    <row r="11" spans="2:18" ht="14.25" customHeight="1" x14ac:dyDescent="0.2">
      <c r="D11" s="276"/>
      <c r="I11" s="270">
        <v>3</v>
      </c>
      <c r="J11" s="271" t="s">
        <v>143</v>
      </c>
      <c r="K11" s="272" t="s">
        <v>144</v>
      </c>
      <c r="L11" s="272" t="s">
        <v>145</v>
      </c>
      <c r="M11" s="271">
        <v>901</v>
      </c>
      <c r="N11" s="273" t="s">
        <v>152</v>
      </c>
      <c r="O11" s="277" t="s">
        <v>153</v>
      </c>
      <c r="P11" s="270">
        <v>1032392661</v>
      </c>
      <c r="Q11" s="278">
        <v>919301113001</v>
      </c>
      <c r="R11" s="275">
        <v>15000</v>
      </c>
    </row>
    <row r="12" spans="2:18" ht="14.25" customHeight="1" x14ac:dyDescent="0.2">
      <c r="I12" s="273">
        <v>4</v>
      </c>
      <c r="J12" s="271" t="s">
        <v>143</v>
      </c>
      <c r="K12" s="272" t="s">
        <v>144</v>
      </c>
      <c r="L12" s="272" t="s">
        <v>145</v>
      </c>
      <c r="M12" s="271">
        <v>504</v>
      </c>
      <c r="N12" s="273" t="s">
        <v>152</v>
      </c>
      <c r="O12" s="277" t="s">
        <v>154</v>
      </c>
      <c r="P12" s="270">
        <v>52543758</v>
      </c>
      <c r="Q12" s="278">
        <v>919301112972</v>
      </c>
      <c r="R12" s="275">
        <v>15000</v>
      </c>
    </row>
    <row r="13" spans="2:18" ht="14.25" customHeight="1" x14ac:dyDescent="0.2">
      <c r="D13" s="276"/>
      <c r="I13" s="273">
        <v>5</v>
      </c>
      <c r="J13" s="279" t="s">
        <v>143</v>
      </c>
      <c r="K13" s="277" t="s">
        <v>144</v>
      </c>
      <c r="L13" s="272" t="s">
        <v>145</v>
      </c>
      <c r="M13" s="279">
        <v>503</v>
      </c>
      <c r="N13" s="273" t="s">
        <v>155</v>
      </c>
      <c r="O13" s="277" t="s">
        <v>156</v>
      </c>
      <c r="P13" s="270">
        <v>1077032968</v>
      </c>
      <c r="Q13" s="274">
        <v>919301112971</v>
      </c>
      <c r="R13" s="275">
        <v>15000</v>
      </c>
    </row>
    <row r="14" spans="2:18" ht="14.25" customHeight="1" x14ac:dyDescent="0.2">
      <c r="I14" s="270">
        <v>6</v>
      </c>
      <c r="J14" s="279" t="s">
        <v>143</v>
      </c>
      <c r="K14" s="277" t="s">
        <v>144</v>
      </c>
      <c r="L14" s="272" t="s">
        <v>145</v>
      </c>
      <c r="M14" s="279">
        <v>403</v>
      </c>
      <c r="N14" s="273" t="s">
        <v>155</v>
      </c>
      <c r="O14" s="277" t="s">
        <v>157</v>
      </c>
      <c r="P14" s="273">
        <v>1019032433</v>
      </c>
      <c r="Q14" s="278">
        <v>919301112963</v>
      </c>
      <c r="R14" s="275">
        <v>15000</v>
      </c>
    </row>
    <row r="15" spans="2:18" ht="14.25" customHeight="1" x14ac:dyDescent="0.2">
      <c r="I15" s="273">
        <v>7</v>
      </c>
      <c r="J15" s="271" t="s">
        <v>143</v>
      </c>
      <c r="K15" s="272" t="s">
        <v>144</v>
      </c>
      <c r="L15" s="272" t="s">
        <v>145</v>
      </c>
      <c r="M15" s="279">
        <v>501</v>
      </c>
      <c r="N15" s="273" t="s">
        <v>155</v>
      </c>
      <c r="O15" s="277" t="s">
        <v>158</v>
      </c>
      <c r="P15" s="273">
        <v>1136886842</v>
      </c>
      <c r="Q15" s="274">
        <v>919301112969</v>
      </c>
      <c r="R15" s="275">
        <v>15000</v>
      </c>
    </row>
    <row r="16" spans="2:18" ht="15" customHeight="1" x14ac:dyDescent="0.2">
      <c r="I16" s="273">
        <v>8</v>
      </c>
      <c r="J16" s="271" t="s">
        <v>159</v>
      </c>
      <c r="K16" s="272" t="s">
        <v>160</v>
      </c>
      <c r="L16" s="272" t="s">
        <v>161</v>
      </c>
      <c r="M16" s="279">
        <v>4</v>
      </c>
      <c r="N16" s="273" t="s">
        <v>162</v>
      </c>
      <c r="O16" s="277" t="s">
        <v>163</v>
      </c>
      <c r="P16" s="270">
        <v>11205599</v>
      </c>
      <c r="Q16" s="278">
        <v>919301111807</v>
      </c>
      <c r="R16" s="275">
        <v>15000</v>
      </c>
    </row>
    <row r="17" spans="4:18" ht="14.25" customHeight="1" x14ac:dyDescent="0.2">
      <c r="I17" s="270">
        <v>9</v>
      </c>
      <c r="J17" s="271" t="s">
        <v>143</v>
      </c>
      <c r="K17" s="272" t="s">
        <v>144</v>
      </c>
      <c r="L17" s="272" t="s">
        <v>145</v>
      </c>
      <c r="M17" s="279">
        <v>301</v>
      </c>
      <c r="N17" s="273" t="s">
        <v>155</v>
      </c>
      <c r="O17" s="272" t="s">
        <v>164</v>
      </c>
      <c r="P17" s="270">
        <v>80056982</v>
      </c>
      <c r="Q17" s="278">
        <v>919301112953</v>
      </c>
      <c r="R17" s="275">
        <v>15000</v>
      </c>
    </row>
    <row r="18" spans="4:18" ht="14.25" customHeight="1" x14ac:dyDescent="0.2">
      <c r="D18" s="280" t="s">
        <v>165</v>
      </c>
      <c r="E18" s="280" t="s">
        <v>166</v>
      </c>
      <c r="I18" s="273">
        <v>10</v>
      </c>
      <c r="J18" s="271" t="s">
        <v>143</v>
      </c>
      <c r="K18" s="272" t="s">
        <v>144</v>
      </c>
      <c r="L18" s="272" t="s">
        <v>145</v>
      </c>
      <c r="M18" s="279">
        <v>908</v>
      </c>
      <c r="N18" s="273" t="s">
        <v>155</v>
      </c>
      <c r="O18" s="277" t="s">
        <v>167</v>
      </c>
      <c r="P18" s="281">
        <v>1117812421</v>
      </c>
      <c r="Q18" s="274">
        <v>919301113008</v>
      </c>
      <c r="R18" s="275">
        <v>15000</v>
      </c>
    </row>
    <row r="19" spans="4:18" ht="14.25" customHeight="1" x14ac:dyDescent="0.2">
      <c r="D19" s="282">
        <v>1490000</v>
      </c>
      <c r="E19" s="283">
        <v>1800000</v>
      </c>
      <c r="Q19" s="284" t="s">
        <v>168</v>
      </c>
      <c r="R19" s="285">
        <f>SUM(R9:R18)</f>
        <v>150000</v>
      </c>
    </row>
    <row r="20" spans="4:18" ht="14.25" customHeight="1" x14ac:dyDescent="0.15">
      <c r="Q20" s="261"/>
    </row>
    <row r="21" spans="4:18" ht="14.25" customHeight="1" x14ac:dyDescent="0.15">
      <c r="D21" s="280" t="s">
        <v>165</v>
      </c>
      <c r="E21" s="280" t="s">
        <v>166</v>
      </c>
      <c r="Q21" s="261"/>
    </row>
    <row r="22" spans="4:18" ht="14.25" customHeight="1" x14ac:dyDescent="0.2">
      <c r="D22" s="282">
        <v>1200000</v>
      </c>
      <c r="E22" s="283">
        <v>1500000</v>
      </c>
      <c r="Q22" s="261"/>
    </row>
    <row r="23" spans="4:18" ht="14.25" customHeight="1" x14ac:dyDescent="0.2">
      <c r="I23" s="268" t="s">
        <v>133</v>
      </c>
      <c r="J23" s="268" t="s">
        <v>134</v>
      </c>
      <c r="K23" s="268" t="s">
        <v>169</v>
      </c>
      <c r="L23" s="268" t="s">
        <v>136</v>
      </c>
      <c r="M23" s="268" t="s">
        <v>137</v>
      </c>
      <c r="N23" s="268" t="s">
        <v>138</v>
      </c>
      <c r="O23" s="268" t="s">
        <v>139</v>
      </c>
      <c r="P23" s="268" t="s">
        <v>140</v>
      </c>
      <c r="Q23" s="268" t="s">
        <v>141</v>
      </c>
      <c r="R23" s="269" t="s">
        <v>142</v>
      </c>
    </row>
    <row r="24" spans="4:18" ht="14.25" customHeight="1" x14ac:dyDescent="0.2">
      <c r="I24" s="270">
        <v>1</v>
      </c>
      <c r="J24" s="271" t="s">
        <v>143</v>
      </c>
      <c r="K24" s="272" t="s">
        <v>144</v>
      </c>
      <c r="L24" s="272" t="s">
        <v>145</v>
      </c>
      <c r="M24" s="271">
        <v>208</v>
      </c>
      <c r="N24" s="273" t="s">
        <v>146</v>
      </c>
      <c r="O24" s="272" t="s">
        <v>147</v>
      </c>
      <c r="P24" s="270">
        <v>1073239681</v>
      </c>
      <c r="Q24" s="274">
        <v>919301112952</v>
      </c>
      <c r="R24" s="275">
        <v>30000</v>
      </c>
    </row>
    <row r="25" spans="4:18" ht="14.25" customHeight="1" x14ac:dyDescent="0.2">
      <c r="I25" s="273">
        <v>2</v>
      </c>
      <c r="J25" s="271" t="s">
        <v>148</v>
      </c>
      <c r="K25" s="272" t="s">
        <v>149</v>
      </c>
      <c r="L25" s="272" t="s">
        <v>145</v>
      </c>
      <c r="M25" s="271">
        <v>201</v>
      </c>
      <c r="N25" s="273" t="s">
        <v>150</v>
      </c>
      <c r="O25" s="272" t="s">
        <v>151</v>
      </c>
      <c r="P25" s="273">
        <v>39578935</v>
      </c>
      <c r="Q25" s="274">
        <v>919301088511</v>
      </c>
      <c r="R25" s="275">
        <v>30000</v>
      </c>
    </row>
    <row r="26" spans="4:18" ht="14.25" customHeight="1" x14ac:dyDescent="0.2">
      <c r="I26" s="270">
        <v>3</v>
      </c>
      <c r="J26" s="271" t="s">
        <v>143</v>
      </c>
      <c r="K26" s="272" t="s">
        <v>144</v>
      </c>
      <c r="L26" s="272" t="s">
        <v>145</v>
      </c>
      <c r="M26" s="271">
        <v>901</v>
      </c>
      <c r="N26" s="273" t="s">
        <v>152</v>
      </c>
      <c r="O26" s="277" t="s">
        <v>153</v>
      </c>
      <c r="P26" s="270">
        <v>1032392661</v>
      </c>
      <c r="Q26" s="278">
        <v>919301113001</v>
      </c>
      <c r="R26" s="275">
        <v>30000</v>
      </c>
    </row>
    <row r="27" spans="4:18" ht="14.25" customHeight="1" x14ac:dyDescent="0.2">
      <c r="I27" s="273">
        <v>4</v>
      </c>
      <c r="J27" s="271" t="s">
        <v>143</v>
      </c>
      <c r="K27" s="272" t="s">
        <v>144</v>
      </c>
      <c r="L27" s="272" t="s">
        <v>145</v>
      </c>
      <c r="M27" s="271">
        <v>504</v>
      </c>
      <c r="N27" s="273" t="s">
        <v>152</v>
      </c>
      <c r="O27" s="277" t="s">
        <v>154</v>
      </c>
      <c r="P27" s="270">
        <v>52543758</v>
      </c>
      <c r="Q27" s="278">
        <v>919301112972</v>
      </c>
      <c r="R27" s="275">
        <v>30000</v>
      </c>
    </row>
    <row r="28" spans="4:18" ht="14.25" customHeight="1" x14ac:dyDescent="0.2">
      <c r="I28" s="273">
        <v>5</v>
      </c>
      <c r="J28" s="279" t="s">
        <v>143</v>
      </c>
      <c r="K28" s="277" t="s">
        <v>144</v>
      </c>
      <c r="L28" s="272" t="s">
        <v>145</v>
      </c>
      <c r="M28" s="279">
        <v>503</v>
      </c>
      <c r="N28" s="273" t="s">
        <v>155</v>
      </c>
      <c r="O28" s="277" t="s">
        <v>156</v>
      </c>
      <c r="P28" s="270">
        <v>1077032968</v>
      </c>
      <c r="Q28" s="274">
        <v>919301112971</v>
      </c>
      <c r="R28" s="275">
        <v>30000</v>
      </c>
    </row>
    <row r="29" spans="4:18" ht="14.25" customHeight="1" x14ac:dyDescent="0.2">
      <c r="I29" s="270">
        <v>6</v>
      </c>
      <c r="J29" s="279" t="s">
        <v>143</v>
      </c>
      <c r="K29" s="277" t="s">
        <v>144</v>
      </c>
      <c r="L29" s="272" t="s">
        <v>145</v>
      </c>
      <c r="M29" s="279">
        <v>403</v>
      </c>
      <c r="N29" s="273" t="s">
        <v>155</v>
      </c>
      <c r="O29" s="277" t="s">
        <v>157</v>
      </c>
      <c r="P29" s="273">
        <v>1019032433</v>
      </c>
      <c r="Q29" s="278">
        <v>919301112963</v>
      </c>
      <c r="R29" s="275">
        <v>30000</v>
      </c>
    </row>
    <row r="30" spans="4:18" ht="14.25" customHeight="1" x14ac:dyDescent="0.2">
      <c r="I30" s="273">
        <v>7</v>
      </c>
      <c r="J30" s="271" t="s">
        <v>143</v>
      </c>
      <c r="K30" s="272" t="s">
        <v>144</v>
      </c>
      <c r="L30" s="272" t="s">
        <v>145</v>
      </c>
      <c r="M30" s="279">
        <v>501</v>
      </c>
      <c r="N30" s="273" t="s">
        <v>155</v>
      </c>
      <c r="O30" s="277" t="s">
        <v>158</v>
      </c>
      <c r="P30" s="273">
        <v>1136886842</v>
      </c>
      <c r="Q30" s="274">
        <v>919301112969</v>
      </c>
      <c r="R30" s="275">
        <v>30000</v>
      </c>
    </row>
    <row r="31" spans="4:18" ht="14.25" customHeight="1" x14ac:dyDescent="0.2">
      <c r="I31" s="273">
        <v>8</v>
      </c>
      <c r="J31" s="271" t="s">
        <v>159</v>
      </c>
      <c r="K31" s="272" t="s">
        <v>160</v>
      </c>
      <c r="L31" s="272" t="s">
        <v>161</v>
      </c>
      <c r="M31" s="279">
        <v>4</v>
      </c>
      <c r="N31" s="273" t="s">
        <v>162</v>
      </c>
      <c r="O31" s="277" t="s">
        <v>163</v>
      </c>
      <c r="P31" s="270">
        <v>11205599</v>
      </c>
      <c r="Q31" s="278">
        <v>919301111807</v>
      </c>
      <c r="R31" s="275">
        <v>30000</v>
      </c>
    </row>
    <row r="32" spans="4:18" ht="14.25" customHeight="1" x14ac:dyDescent="0.2">
      <c r="I32" s="270">
        <v>9</v>
      </c>
      <c r="J32" s="271" t="s">
        <v>143</v>
      </c>
      <c r="K32" s="272" t="s">
        <v>144</v>
      </c>
      <c r="L32" s="272" t="s">
        <v>145</v>
      </c>
      <c r="M32" s="279">
        <v>301</v>
      </c>
      <c r="N32" s="273" t="s">
        <v>155</v>
      </c>
      <c r="O32" s="272" t="s">
        <v>164</v>
      </c>
      <c r="P32" s="270">
        <v>80056982</v>
      </c>
      <c r="Q32" s="278">
        <v>919301112953</v>
      </c>
      <c r="R32" s="275">
        <v>30000</v>
      </c>
    </row>
    <row r="33" spans="9:18" ht="14.25" customHeight="1" x14ac:dyDescent="0.2">
      <c r="I33" s="273">
        <v>10</v>
      </c>
      <c r="J33" s="271" t="s">
        <v>143</v>
      </c>
      <c r="K33" s="272" t="s">
        <v>144</v>
      </c>
      <c r="L33" s="272" t="s">
        <v>145</v>
      </c>
      <c r="M33" s="279">
        <v>908</v>
      </c>
      <c r="N33" s="273" t="s">
        <v>155</v>
      </c>
      <c r="O33" s="277" t="s">
        <v>167</v>
      </c>
      <c r="P33" s="273">
        <v>1117812421</v>
      </c>
      <c r="Q33" s="274">
        <v>919301113008</v>
      </c>
      <c r="R33" s="275">
        <v>30000</v>
      </c>
    </row>
    <row r="34" spans="9:18" ht="14.25" customHeight="1" x14ac:dyDescent="0.2">
      <c r="I34" s="270">
        <v>11</v>
      </c>
      <c r="J34" s="271" t="s">
        <v>143</v>
      </c>
      <c r="K34" s="272" t="s">
        <v>144</v>
      </c>
      <c r="L34" s="272" t="s">
        <v>145</v>
      </c>
      <c r="M34" s="270">
        <v>602</v>
      </c>
      <c r="N34" s="273" t="s">
        <v>155</v>
      </c>
      <c r="O34" s="277" t="s">
        <v>170</v>
      </c>
      <c r="P34" s="270">
        <v>1073522803</v>
      </c>
      <c r="Q34" s="278">
        <v>919301112978</v>
      </c>
      <c r="R34" s="275">
        <v>30000</v>
      </c>
    </row>
    <row r="35" spans="9:18" ht="14.25" customHeight="1" x14ac:dyDescent="0.2">
      <c r="Q35" s="284" t="s">
        <v>168</v>
      </c>
      <c r="R35" s="285">
        <f>SUM(R24:R34)</f>
        <v>330000</v>
      </c>
    </row>
    <row r="36" spans="9:18" ht="14.25" customHeight="1" x14ac:dyDescent="0.15">
      <c r="Q36" s="261"/>
    </row>
    <row r="37" spans="9:18" ht="14.25" customHeight="1" x14ac:dyDescent="0.15">
      <c r="Q37" s="261"/>
    </row>
    <row r="38" spans="9:18" ht="14.25" customHeight="1" x14ac:dyDescent="0.15">
      <c r="Q38" s="261"/>
    </row>
    <row r="39" spans="9:18" ht="14.25" customHeight="1" x14ac:dyDescent="0.15">
      <c r="Q39" s="261"/>
    </row>
    <row r="40" spans="9:18" ht="14.25" customHeight="1" x14ac:dyDescent="0.15">
      <c r="Q40" s="261"/>
    </row>
    <row r="41" spans="9:18" ht="14.25" customHeight="1" x14ac:dyDescent="0.15">
      <c r="Q41" s="261"/>
    </row>
    <row r="42" spans="9:18" ht="14.25" customHeight="1" x14ac:dyDescent="0.15">
      <c r="Q42" s="261"/>
    </row>
    <row r="43" spans="9:18" ht="14.25" customHeight="1" x14ac:dyDescent="0.15">
      <c r="Q43" s="261"/>
    </row>
    <row r="44" spans="9:18" ht="14.25" customHeight="1" x14ac:dyDescent="0.15">
      <c r="Q44" s="261"/>
    </row>
    <row r="45" spans="9:18" ht="14.25" customHeight="1" x14ac:dyDescent="0.15">
      <c r="Q45" s="261"/>
    </row>
    <row r="46" spans="9:18" ht="14.25" customHeight="1" x14ac:dyDescent="0.15">
      <c r="Q46" s="261"/>
    </row>
    <row r="47" spans="9:18" ht="14.25" customHeight="1" x14ac:dyDescent="0.15">
      <c r="Q47" s="261"/>
    </row>
    <row r="48" spans="9:18" ht="14.25" customHeight="1" x14ac:dyDescent="0.15">
      <c r="Q48" s="261"/>
    </row>
    <row r="49" spans="17:17" ht="14.25" customHeight="1" x14ac:dyDescent="0.15">
      <c r="Q49" s="261"/>
    </row>
    <row r="50" spans="17:17" ht="14.25" customHeight="1" x14ac:dyDescent="0.15">
      <c r="Q50" s="261"/>
    </row>
    <row r="51" spans="17:17" ht="14.25" customHeight="1" x14ac:dyDescent="0.15">
      <c r="Q51" s="261"/>
    </row>
    <row r="52" spans="17:17" ht="14.25" customHeight="1" x14ac:dyDescent="0.15">
      <c r="Q52" s="261"/>
    </row>
    <row r="53" spans="17:17" ht="14.25" customHeight="1" x14ac:dyDescent="0.15">
      <c r="Q53" s="261"/>
    </row>
    <row r="54" spans="17:17" ht="14.25" customHeight="1" x14ac:dyDescent="0.15">
      <c r="Q54" s="261"/>
    </row>
    <row r="55" spans="17:17" ht="14.25" customHeight="1" x14ac:dyDescent="0.15">
      <c r="Q55" s="261"/>
    </row>
    <row r="56" spans="17:17" ht="14.25" customHeight="1" x14ac:dyDescent="0.15">
      <c r="Q56" s="261"/>
    </row>
    <row r="57" spans="17:17" ht="14.25" customHeight="1" x14ac:dyDescent="0.15">
      <c r="Q57" s="261"/>
    </row>
    <row r="58" spans="17:17" ht="14.25" customHeight="1" x14ac:dyDescent="0.15">
      <c r="Q58" s="261"/>
    </row>
    <row r="59" spans="17:17" ht="14.25" customHeight="1" x14ac:dyDescent="0.15">
      <c r="Q59" s="261"/>
    </row>
    <row r="60" spans="17:17" ht="14.25" customHeight="1" x14ac:dyDescent="0.15">
      <c r="Q60" s="261"/>
    </row>
    <row r="61" spans="17:17" ht="14.25" customHeight="1" x14ac:dyDescent="0.15">
      <c r="Q61" s="261"/>
    </row>
    <row r="62" spans="17:17" ht="14.25" customHeight="1" x14ac:dyDescent="0.15">
      <c r="Q62" s="261"/>
    </row>
    <row r="63" spans="17:17" ht="14.25" customHeight="1" x14ac:dyDescent="0.15">
      <c r="Q63" s="261"/>
    </row>
    <row r="64" spans="17:17" ht="14.25" customHeight="1" x14ac:dyDescent="0.15">
      <c r="Q64" s="261"/>
    </row>
    <row r="65" spans="17:17" ht="14.25" customHeight="1" x14ac:dyDescent="0.15">
      <c r="Q65" s="261"/>
    </row>
    <row r="66" spans="17:17" ht="14.25" customHeight="1" x14ac:dyDescent="0.15">
      <c r="Q66" s="261"/>
    </row>
    <row r="67" spans="17:17" ht="14.25" customHeight="1" x14ac:dyDescent="0.15">
      <c r="Q67" s="261"/>
    </row>
    <row r="68" spans="17:17" ht="14.25" customHeight="1" x14ac:dyDescent="0.15">
      <c r="Q68" s="261"/>
    </row>
    <row r="69" spans="17:17" ht="14.25" customHeight="1" x14ac:dyDescent="0.15">
      <c r="Q69" s="261"/>
    </row>
    <row r="70" spans="17:17" ht="14.25" customHeight="1" x14ac:dyDescent="0.15">
      <c r="Q70" s="261"/>
    </row>
    <row r="71" spans="17:17" ht="14.25" customHeight="1" x14ac:dyDescent="0.15">
      <c r="Q71" s="261"/>
    </row>
    <row r="72" spans="17:17" ht="14.25" customHeight="1" x14ac:dyDescent="0.15">
      <c r="Q72" s="261"/>
    </row>
    <row r="73" spans="17:17" ht="14.25" customHeight="1" x14ac:dyDescent="0.15">
      <c r="Q73" s="261"/>
    </row>
    <row r="74" spans="17:17" ht="14.25" customHeight="1" x14ac:dyDescent="0.15">
      <c r="Q74" s="261"/>
    </row>
    <row r="75" spans="17:17" ht="14.25" customHeight="1" x14ac:dyDescent="0.15">
      <c r="Q75" s="261"/>
    </row>
    <row r="76" spans="17:17" ht="14.25" customHeight="1" x14ac:dyDescent="0.15">
      <c r="Q76" s="261"/>
    </row>
    <row r="77" spans="17:17" ht="14.25" customHeight="1" x14ac:dyDescent="0.15">
      <c r="Q77" s="261"/>
    </row>
    <row r="78" spans="17:17" ht="14.25" customHeight="1" x14ac:dyDescent="0.15">
      <c r="Q78" s="261"/>
    </row>
    <row r="79" spans="17:17" ht="14.25" customHeight="1" x14ac:dyDescent="0.15">
      <c r="Q79" s="261"/>
    </row>
    <row r="80" spans="17:17" ht="14.25" customHeight="1" x14ac:dyDescent="0.15">
      <c r="Q80" s="261"/>
    </row>
    <row r="81" spans="17:17" ht="14.25" customHeight="1" x14ac:dyDescent="0.15">
      <c r="Q81" s="261"/>
    </row>
    <row r="82" spans="17:17" ht="14.25" customHeight="1" x14ac:dyDescent="0.15">
      <c r="Q82" s="261"/>
    </row>
    <row r="83" spans="17:17" ht="14.25" customHeight="1" x14ac:dyDescent="0.15">
      <c r="Q83" s="261"/>
    </row>
    <row r="84" spans="17:17" ht="14.25" customHeight="1" x14ac:dyDescent="0.15">
      <c r="Q84" s="261"/>
    </row>
    <row r="85" spans="17:17" ht="14.25" customHeight="1" x14ac:dyDescent="0.15">
      <c r="Q85" s="261"/>
    </row>
    <row r="86" spans="17:17" ht="14.25" customHeight="1" x14ac:dyDescent="0.15">
      <c r="Q86" s="261"/>
    </row>
    <row r="87" spans="17:17" ht="14.25" customHeight="1" x14ac:dyDescent="0.15">
      <c r="Q87" s="261"/>
    </row>
    <row r="88" spans="17:17" ht="14.25" customHeight="1" x14ac:dyDescent="0.15">
      <c r="Q88" s="261"/>
    </row>
    <row r="89" spans="17:17" ht="14.25" customHeight="1" x14ac:dyDescent="0.15">
      <c r="Q89" s="261"/>
    </row>
    <row r="90" spans="17:17" ht="14.25" customHeight="1" x14ac:dyDescent="0.15">
      <c r="Q90" s="261"/>
    </row>
    <row r="91" spans="17:17" ht="14.25" customHeight="1" x14ac:dyDescent="0.15">
      <c r="Q91" s="261"/>
    </row>
    <row r="92" spans="17:17" ht="14.25" customHeight="1" x14ac:dyDescent="0.15">
      <c r="Q92" s="261"/>
    </row>
    <row r="93" spans="17:17" ht="14.25" customHeight="1" x14ac:dyDescent="0.15">
      <c r="Q93" s="261"/>
    </row>
    <row r="94" spans="17:17" ht="14.25" customHeight="1" x14ac:dyDescent="0.15">
      <c r="Q94" s="261"/>
    </row>
    <row r="95" spans="17:17" ht="14.25" customHeight="1" x14ac:dyDescent="0.15">
      <c r="Q95" s="261"/>
    </row>
    <row r="96" spans="17:17" ht="14.25" customHeight="1" x14ac:dyDescent="0.15">
      <c r="Q96" s="261"/>
    </row>
    <row r="97" spans="17:17" ht="14.25" customHeight="1" x14ac:dyDescent="0.15">
      <c r="Q97" s="261"/>
    </row>
    <row r="98" spans="17:17" ht="14.25" customHeight="1" x14ac:dyDescent="0.15">
      <c r="Q98" s="261"/>
    </row>
    <row r="99" spans="17:17" ht="14.25" customHeight="1" x14ac:dyDescent="0.15">
      <c r="Q99" s="261"/>
    </row>
    <row r="100" spans="17:17" ht="14.25" customHeight="1" x14ac:dyDescent="0.15">
      <c r="Q100" s="261"/>
    </row>
    <row r="101" spans="17:17" ht="14.25" customHeight="1" x14ac:dyDescent="0.15">
      <c r="Q101" s="261"/>
    </row>
    <row r="102" spans="17:17" ht="14.25" customHeight="1" x14ac:dyDescent="0.15">
      <c r="Q102" s="261"/>
    </row>
    <row r="103" spans="17:17" ht="14.25" customHeight="1" x14ac:dyDescent="0.15">
      <c r="Q103" s="261"/>
    </row>
    <row r="104" spans="17:17" ht="14.25" customHeight="1" x14ac:dyDescent="0.15">
      <c r="Q104" s="261"/>
    </row>
    <row r="105" spans="17:17" ht="14.25" customHeight="1" x14ac:dyDescent="0.15">
      <c r="Q105" s="261"/>
    </row>
    <row r="106" spans="17:17" ht="14.25" customHeight="1" x14ac:dyDescent="0.15">
      <c r="Q106" s="261"/>
    </row>
    <row r="107" spans="17:17" ht="14.25" customHeight="1" x14ac:dyDescent="0.15">
      <c r="Q107" s="261"/>
    </row>
    <row r="108" spans="17:17" ht="14.25" customHeight="1" x14ac:dyDescent="0.15">
      <c r="Q108" s="261"/>
    </row>
    <row r="109" spans="17:17" ht="14.25" customHeight="1" x14ac:dyDescent="0.15">
      <c r="Q109" s="261"/>
    </row>
    <row r="110" spans="17:17" ht="14.25" customHeight="1" x14ac:dyDescent="0.15">
      <c r="Q110" s="261"/>
    </row>
    <row r="111" spans="17:17" ht="14.25" customHeight="1" x14ac:dyDescent="0.15">
      <c r="Q111" s="261"/>
    </row>
    <row r="112" spans="17:17" ht="14.25" customHeight="1" x14ac:dyDescent="0.15">
      <c r="Q112" s="261"/>
    </row>
    <row r="113" spans="17:17" ht="14.25" customHeight="1" x14ac:dyDescent="0.15">
      <c r="Q113" s="261"/>
    </row>
    <row r="114" spans="17:17" ht="14.25" customHeight="1" x14ac:dyDescent="0.15">
      <c r="Q114" s="261"/>
    </row>
    <row r="115" spans="17:17" ht="14.25" customHeight="1" x14ac:dyDescent="0.15">
      <c r="Q115" s="261"/>
    </row>
    <row r="116" spans="17:17" ht="14.25" customHeight="1" x14ac:dyDescent="0.15">
      <c r="Q116" s="261"/>
    </row>
    <row r="117" spans="17:17" ht="14.25" customHeight="1" x14ac:dyDescent="0.15">
      <c r="Q117" s="261"/>
    </row>
    <row r="118" spans="17:17" ht="14.25" customHeight="1" x14ac:dyDescent="0.15">
      <c r="Q118" s="261"/>
    </row>
    <row r="119" spans="17:17" ht="14.25" customHeight="1" x14ac:dyDescent="0.15">
      <c r="Q119" s="261"/>
    </row>
    <row r="120" spans="17:17" ht="14.25" customHeight="1" x14ac:dyDescent="0.15">
      <c r="Q120" s="261"/>
    </row>
    <row r="121" spans="17:17" ht="14.25" customHeight="1" x14ac:dyDescent="0.15">
      <c r="Q121" s="261"/>
    </row>
    <row r="122" spans="17:17" ht="14.25" customHeight="1" x14ac:dyDescent="0.15">
      <c r="Q122" s="261"/>
    </row>
    <row r="123" spans="17:17" ht="14.25" customHeight="1" x14ac:dyDescent="0.15">
      <c r="Q123" s="261"/>
    </row>
    <row r="124" spans="17:17" ht="14.25" customHeight="1" x14ac:dyDescent="0.15">
      <c r="Q124" s="261"/>
    </row>
    <row r="125" spans="17:17" ht="14.25" customHeight="1" x14ac:dyDescent="0.15">
      <c r="Q125" s="261"/>
    </row>
    <row r="126" spans="17:17" ht="14.25" customHeight="1" x14ac:dyDescent="0.15">
      <c r="Q126" s="261"/>
    </row>
    <row r="127" spans="17:17" ht="14.25" customHeight="1" x14ac:dyDescent="0.15">
      <c r="Q127" s="261"/>
    </row>
    <row r="128" spans="17:17" ht="14.25" customHeight="1" x14ac:dyDescent="0.15">
      <c r="Q128" s="261"/>
    </row>
    <row r="129" spans="17:17" ht="14.25" customHeight="1" x14ac:dyDescent="0.15">
      <c r="Q129" s="261"/>
    </row>
    <row r="130" spans="17:17" ht="14.25" customHeight="1" x14ac:dyDescent="0.15">
      <c r="Q130" s="261"/>
    </row>
    <row r="131" spans="17:17" ht="14.25" customHeight="1" x14ac:dyDescent="0.15">
      <c r="Q131" s="261"/>
    </row>
    <row r="132" spans="17:17" ht="14.25" customHeight="1" x14ac:dyDescent="0.15">
      <c r="Q132" s="261"/>
    </row>
    <row r="133" spans="17:17" ht="14.25" customHeight="1" x14ac:dyDescent="0.15">
      <c r="Q133" s="261"/>
    </row>
    <row r="134" spans="17:17" ht="14.25" customHeight="1" x14ac:dyDescent="0.15">
      <c r="Q134" s="261"/>
    </row>
    <row r="135" spans="17:17" ht="14.25" customHeight="1" x14ac:dyDescent="0.15">
      <c r="Q135" s="261"/>
    </row>
    <row r="136" spans="17:17" ht="14.25" customHeight="1" x14ac:dyDescent="0.15">
      <c r="Q136" s="261"/>
    </row>
    <row r="137" spans="17:17" ht="14.25" customHeight="1" x14ac:dyDescent="0.15">
      <c r="Q137" s="261"/>
    </row>
    <row r="138" spans="17:17" ht="14.25" customHeight="1" x14ac:dyDescent="0.15">
      <c r="Q138" s="261"/>
    </row>
    <row r="139" spans="17:17" ht="14.25" customHeight="1" x14ac:dyDescent="0.15">
      <c r="Q139" s="261"/>
    </row>
    <row r="140" spans="17:17" ht="14.25" customHeight="1" x14ac:dyDescent="0.15">
      <c r="Q140" s="261"/>
    </row>
    <row r="141" spans="17:17" ht="14.25" customHeight="1" x14ac:dyDescent="0.15">
      <c r="Q141" s="261"/>
    </row>
    <row r="142" spans="17:17" ht="14.25" customHeight="1" x14ac:dyDescent="0.15">
      <c r="Q142" s="261"/>
    </row>
    <row r="143" spans="17:17" ht="14.25" customHeight="1" x14ac:dyDescent="0.15">
      <c r="Q143" s="261"/>
    </row>
    <row r="144" spans="17:17" ht="14.25" customHeight="1" x14ac:dyDescent="0.15">
      <c r="Q144" s="261"/>
    </row>
    <row r="145" spans="17:17" ht="14.25" customHeight="1" x14ac:dyDescent="0.15">
      <c r="Q145" s="261"/>
    </row>
    <row r="146" spans="17:17" ht="14.25" customHeight="1" x14ac:dyDescent="0.15">
      <c r="Q146" s="261"/>
    </row>
    <row r="147" spans="17:17" ht="14.25" customHeight="1" x14ac:dyDescent="0.15">
      <c r="Q147" s="261"/>
    </row>
    <row r="148" spans="17:17" ht="14.25" customHeight="1" x14ac:dyDescent="0.15">
      <c r="Q148" s="261"/>
    </row>
    <row r="149" spans="17:17" ht="14.25" customHeight="1" x14ac:dyDescent="0.15">
      <c r="Q149" s="261"/>
    </row>
    <row r="150" spans="17:17" ht="14.25" customHeight="1" x14ac:dyDescent="0.15">
      <c r="Q150" s="261"/>
    </row>
    <row r="151" spans="17:17" ht="14.25" customHeight="1" x14ac:dyDescent="0.15">
      <c r="Q151" s="261"/>
    </row>
    <row r="152" spans="17:17" ht="14.25" customHeight="1" x14ac:dyDescent="0.15">
      <c r="Q152" s="261"/>
    </row>
    <row r="153" spans="17:17" ht="14.25" customHeight="1" x14ac:dyDescent="0.15">
      <c r="Q153" s="261"/>
    </row>
    <row r="154" spans="17:17" ht="14.25" customHeight="1" x14ac:dyDescent="0.15">
      <c r="Q154" s="261"/>
    </row>
    <row r="155" spans="17:17" ht="14.25" customHeight="1" x14ac:dyDescent="0.15">
      <c r="Q155" s="261"/>
    </row>
    <row r="156" spans="17:17" ht="14.25" customHeight="1" x14ac:dyDescent="0.15">
      <c r="Q156" s="261"/>
    </row>
    <row r="157" spans="17:17" ht="14.25" customHeight="1" x14ac:dyDescent="0.15">
      <c r="Q157" s="261"/>
    </row>
    <row r="158" spans="17:17" ht="14.25" customHeight="1" x14ac:dyDescent="0.15">
      <c r="Q158" s="261"/>
    </row>
    <row r="159" spans="17:17" ht="14.25" customHeight="1" x14ac:dyDescent="0.15">
      <c r="Q159" s="261"/>
    </row>
    <row r="160" spans="17:17" ht="14.25" customHeight="1" x14ac:dyDescent="0.15">
      <c r="Q160" s="261"/>
    </row>
    <row r="161" spans="17:17" ht="14.25" customHeight="1" x14ac:dyDescent="0.15">
      <c r="Q161" s="261"/>
    </row>
    <row r="162" spans="17:17" ht="14.25" customHeight="1" x14ac:dyDescent="0.15">
      <c r="Q162" s="261"/>
    </row>
    <row r="163" spans="17:17" ht="14.25" customHeight="1" x14ac:dyDescent="0.15">
      <c r="Q163" s="261"/>
    </row>
    <row r="164" spans="17:17" ht="14.25" customHeight="1" x14ac:dyDescent="0.15">
      <c r="Q164" s="261"/>
    </row>
    <row r="165" spans="17:17" ht="14.25" customHeight="1" x14ac:dyDescent="0.15">
      <c r="Q165" s="261"/>
    </row>
    <row r="166" spans="17:17" ht="14.25" customHeight="1" x14ac:dyDescent="0.15">
      <c r="Q166" s="261"/>
    </row>
    <row r="167" spans="17:17" ht="14.25" customHeight="1" x14ac:dyDescent="0.15">
      <c r="Q167" s="261"/>
    </row>
    <row r="168" spans="17:17" ht="14.25" customHeight="1" x14ac:dyDescent="0.15">
      <c r="Q168" s="261"/>
    </row>
    <row r="169" spans="17:17" ht="14.25" customHeight="1" x14ac:dyDescent="0.15">
      <c r="Q169" s="261"/>
    </row>
    <row r="170" spans="17:17" ht="14.25" customHeight="1" x14ac:dyDescent="0.15">
      <c r="Q170" s="261"/>
    </row>
    <row r="171" spans="17:17" ht="14.25" customHeight="1" x14ac:dyDescent="0.15">
      <c r="Q171" s="261"/>
    </row>
    <row r="172" spans="17:17" ht="14.25" customHeight="1" x14ac:dyDescent="0.15">
      <c r="Q172" s="261"/>
    </row>
    <row r="173" spans="17:17" ht="14.25" customHeight="1" x14ac:dyDescent="0.15">
      <c r="Q173" s="261"/>
    </row>
    <row r="174" spans="17:17" ht="14.25" customHeight="1" x14ac:dyDescent="0.15">
      <c r="Q174" s="261"/>
    </row>
    <row r="175" spans="17:17" ht="14.25" customHeight="1" x14ac:dyDescent="0.15">
      <c r="Q175" s="261"/>
    </row>
    <row r="176" spans="17:17" ht="14.25" customHeight="1" x14ac:dyDescent="0.15">
      <c r="Q176" s="261"/>
    </row>
    <row r="177" spans="17:17" ht="14.25" customHeight="1" x14ac:dyDescent="0.15">
      <c r="Q177" s="261"/>
    </row>
    <row r="178" spans="17:17" ht="14.25" customHeight="1" x14ac:dyDescent="0.15">
      <c r="Q178" s="261"/>
    </row>
    <row r="179" spans="17:17" ht="14.25" customHeight="1" x14ac:dyDescent="0.15">
      <c r="Q179" s="261"/>
    </row>
    <row r="180" spans="17:17" ht="14.25" customHeight="1" x14ac:dyDescent="0.15">
      <c r="Q180" s="261"/>
    </row>
    <row r="181" spans="17:17" ht="14.25" customHeight="1" x14ac:dyDescent="0.15">
      <c r="Q181" s="261"/>
    </row>
    <row r="182" spans="17:17" ht="14.25" customHeight="1" x14ac:dyDescent="0.15">
      <c r="Q182" s="261"/>
    </row>
    <row r="183" spans="17:17" ht="14.25" customHeight="1" x14ac:dyDescent="0.15">
      <c r="Q183" s="261"/>
    </row>
    <row r="184" spans="17:17" ht="14.25" customHeight="1" x14ac:dyDescent="0.15">
      <c r="Q184" s="261"/>
    </row>
    <row r="185" spans="17:17" ht="14.25" customHeight="1" x14ac:dyDescent="0.15">
      <c r="Q185" s="261"/>
    </row>
    <row r="186" spans="17:17" ht="14.25" customHeight="1" x14ac:dyDescent="0.15">
      <c r="Q186" s="261"/>
    </row>
    <row r="187" spans="17:17" ht="14.25" customHeight="1" x14ac:dyDescent="0.15">
      <c r="Q187" s="261"/>
    </row>
    <row r="188" spans="17:17" ht="14.25" customHeight="1" x14ac:dyDescent="0.15">
      <c r="Q188" s="261"/>
    </row>
    <row r="189" spans="17:17" ht="14.25" customHeight="1" x14ac:dyDescent="0.15">
      <c r="Q189" s="261"/>
    </row>
    <row r="190" spans="17:17" ht="14.25" customHeight="1" x14ac:dyDescent="0.15">
      <c r="Q190" s="261"/>
    </row>
    <row r="191" spans="17:17" ht="14.25" customHeight="1" x14ac:dyDescent="0.15">
      <c r="Q191" s="261"/>
    </row>
    <row r="192" spans="17:17" ht="14.25" customHeight="1" x14ac:dyDescent="0.15">
      <c r="Q192" s="261"/>
    </row>
    <row r="193" spans="17:17" ht="14.25" customHeight="1" x14ac:dyDescent="0.15">
      <c r="Q193" s="261"/>
    </row>
    <row r="194" spans="17:17" ht="14.25" customHeight="1" x14ac:dyDescent="0.15">
      <c r="Q194" s="261"/>
    </row>
    <row r="195" spans="17:17" ht="14.25" customHeight="1" x14ac:dyDescent="0.15">
      <c r="Q195" s="261"/>
    </row>
    <row r="196" spans="17:17" ht="14.25" customHeight="1" x14ac:dyDescent="0.15">
      <c r="Q196" s="261"/>
    </row>
    <row r="197" spans="17:17" ht="14.25" customHeight="1" x14ac:dyDescent="0.15">
      <c r="Q197" s="261"/>
    </row>
    <row r="198" spans="17:17" ht="14.25" customHeight="1" x14ac:dyDescent="0.15">
      <c r="Q198" s="261"/>
    </row>
    <row r="199" spans="17:17" ht="14.25" customHeight="1" x14ac:dyDescent="0.15">
      <c r="Q199" s="261"/>
    </row>
    <row r="200" spans="17:17" ht="14.25" customHeight="1" x14ac:dyDescent="0.15">
      <c r="Q200" s="261"/>
    </row>
    <row r="201" spans="17:17" ht="14.25" customHeight="1" x14ac:dyDescent="0.15">
      <c r="Q201" s="261"/>
    </row>
    <row r="202" spans="17:17" ht="14.25" customHeight="1" x14ac:dyDescent="0.15">
      <c r="Q202" s="261"/>
    </row>
    <row r="203" spans="17:17" ht="14.25" customHeight="1" x14ac:dyDescent="0.15">
      <c r="Q203" s="261"/>
    </row>
    <row r="204" spans="17:17" ht="14.25" customHeight="1" x14ac:dyDescent="0.15">
      <c r="Q204" s="261"/>
    </row>
    <row r="205" spans="17:17" ht="14.25" customHeight="1" x14ac:dyDescent="0.15">
      <c r="Q205" s="261"/>
    </row>
    <row r="206" spans="17:17" ht="14.25" customHeight="1" x14ac:dyDescent="0.15">
      <c r="Q206" s="261"/>
    </row>
    <row r="207" spans="17:17" ht="14.25" customHeight="1" x14ac:dyDescent="0.15">
      <c r="Q207" s="261"/>
    </row>
    <row r="208" spans="17:17" ht="14.25" customHeight="1" x14ac:dyDescent="0.15">
      <c r="Q208" s="261"/>
    </row>
    <row r="209" spans="17:17" ht="14.25" customHeight="1" x14ac:dyDescent="0.15">
      <c r="Q209" s="261"/>
    </row>
    <row r="210" spans="17:17" ht="14.25" customHeight="1" x14ac:dyDescent="0.15">
      <c r="Q210" s="261"/>
    </row>
    <row r="211" spans="17:17" ht="14.25" customHeight="1" x14ac:dyDescent="0.15">
      <c r="Q211" s="261"/>
    </row>
    <row r="212" spans="17:17" ht="14.25" customHeight="1" x14ac:dyDescent="0.15">
      <c r="Q212" s="261"/>
    </row>
    <row r="213" spans="17:17" ht="14.25" customHeight="1" x14ac:dyDescent="0.15">
      <c r="Q213" s="261"/>
    </row>
    <row r="214" spans="17:17" ht="14.25" customHeight="1" x14ac:dyDescent="0.15">
      <c r="Q214" s="261"/>
    </row>
    <row r="215" spans="17:17" ht="14.25" customHeight="1" x14ac:dyDescent="0.15">
      <c r="Q215" s="261"/>
    </row>
    <row r="216" spans="17:17" ht="14.25" customHeight="1" x14ac:dyDescent="0.15">
      <c r="Q216" s="261"/>
    </row>
    <row r="217" spans="17:17" ht="14.25" customHeight="1" x14ac:dyDescent="0.15">
      <c r="Q217" s="261"/>
    </row>
    <row r="218" spans="17:17" ht="14.25" customHeight="1" x14ac:dyDescent="0.15">
      <c r="Q218" s="261"/>
    </row>
    <row r="219" spans="17:17" ht="14.25" customHeight="1" x14ac:dyDescent="0.15">
      <c r="Q219" s="261"/>
    </row>
    <row r="220" spans="17:17" ht="14.25" customHeight="1" x14ac:dyDescent="0.15">
      <c r="Q220" s="261"/>
    </row>
    <row r="221" spans="17:17" ht="14.25" customHeight="1" x14ac:dyDescent="0.15">
      <c r="Q221" s="261"/>
    </row>
    <row r="222" spans="17:17" ht="14.25" customHeight="1" x14ac:dyDescent="0.15">
      <c r="Q222" s="261"/>
    </row>
    <row r="223" spans="17:17" ht="14.25" customHeight="1" x14ac:dyDescent="0.15">
      <c r="Q223" s="261"/>
    </row>
    <row r="224" spans="17:17" ht="14.25" customHeight="1" x14ac:dyDescent="0.15">
      <c r="Q224" s="261"/>
    </row>
    <row r="225" spans="17:17" ht="14.25" customHeight="1" x14ac:dyDescent="0.15">
      <c r="Q225" s="261"/>
    </row>
    <row r="226" spans="17:17" ht="14.25" customHeight="1" x14ac:dyDescent="0.15">
      <c r="Q226" s="261"/>
    </row>
    <row r="227" spans="17:17" ht="14.25" customHeight="1" x14ac:dyDescent="0.15">
      <c r="Q227" s="261"/>
    </row>
    <row r="228" spans="17:17" ht="14.25" customHeight="1" x14ac:dyDescent="0.15">
      <c r="Q228" s="261"/>
    </row>
    <row r="229" spans="17:17" ht="14.25" customHeight="1" x14ac:dyDescent="0.15">
      <c r="Q229" s="261"/>
    </row>
    <row r="230" spans="17:17" ht="14.25" customHeight="1" x14ac:dyDescent="0.15">
      <c r="Q230" s="261"/>
    </row>
    <row r="231" spans="17:17" ht="14.25" customHeight="1" x14ac:dyDescent="0.15">
      <c r="Q231" s="261"/>
    </row>
    <row r="232" spans="17:17" ht="14.25" customHeight="1" x14ac:dyDescent="0.15">
      <c r="Q232" s="261"/>
    </row>
    <row r="233" spans="17:17" ht="14.25" customHeight="1" x14ac:dyDescent="0.15">
      <c r="Q233" s="261"/>
    </row>
    <row r="234" spans="17:17" ht="14.25" customHeight="1" x14ac:dyDescent="0.15">
      <c r="Q234" s="261"/>
    </row>
    <row r="235" spans="17:17" ht="14.25" customHeight="1" x14ac:dyDescent="0.15">
      <c r="Q235" s="261"/>
    </row>
    <row r="236" spans="17:17" ht="14.25" customHeight="1" x14ac:dyDescent="0.15">
      <c r="Q236" s="261"/>
    </row>
    <row r="237" spans="17:17" ht="14.25" customHeight="1" x14ac:dyDescent="0.15">
      <c r="Q237" s="261"/>
    </row>
    <row r="238" spans="17:17" ht="14.25" customHeight="1" x14ac:dyDescent="0.15">
      <c r="Q238" s="261"/>
    </row>
    <row r="239" spans="17:17" ht="14.25" customHeight="1" x14ac:dyDescent="0.15">
      <c r="Q239" s="261"/>
    </row>
    <row r="240" spans="17:17" ht="14.25" customHeight="1" x14ac:dyDescent="0.15">
      <c r="Q240" s="261"/>
    </row>
    <row r="241" spans="17:17" ht="14.25" customHeight="1" x14ac:dyDescent="0.15">
      <c r="Q241" s="261"/>
    </row>
    <row r="242" spans="17:17" ht="14.25" customHeight="1" x14ac:dyDescent="0.15">
      <c r="Q242" s="261"/>
    </row>
    <row r="243" spans="17:17" ht="14.25" customHeight="1" x14ac:dyDescent="0.15">
      <c r="Q243" s="261"/>
    </row>
    <row r="244" spans="17:17" ht="14.25" customHeight="1" x14ac:dyDescent="0.15">
      <c r="Q244" s="261"/>
    </row>
    <row r="245" spans="17:17" ht="14.25" customHeight="1" x14ac:dyDescent="0.15">
      <c r="Q245" s="261"/>
    </row>
    <row r="246" spans="17:17" ht="14.25" customHeight="1" x14ac:dyDescent="0.15">
      <c r="Q246" s="261"/>
    </row>
    <row r="247" spans="17:17" ht="14.25" customHeight="1" x14ac:dyDescent="0.15">
      <c r="Q247" s="261"/>
    </row>
    <row r="248" spans="17:17" ht="14.25" customHeight="1" x14ac:dyDescent="0.15">
      <c r="Q248" s="261"/>
    </row>
    <row r="249" spans="17:17" ht="14.25" customHeight="1" x14ac:dyDescent="0.15">
      <c r="Q249" s="261"/>
    </row>
    <row r="250" spans="17:17" ht="14.25" customHeight="1" x14ac:dyDescent="0.15">
      <c r="Q250" s="261"/>
    </row>
    <row r="251" spans="17:17" ht="14.25" customHeight="1" x14ac:dyDescent="0.15">
      <c r="Q251" s="261"/>
    </row>
    <row r="252" spans="17:17" ht="14.25" customHeight="1" x14ac:dyDescent="0.15">
      <c r="Q252" s="261"/>
    </row>
    <row r="253" spans="17:17" ht="14.25" customHeight="1" x14ac:dyDescent="0.15">
      <c r="Q253" s="261"/>
    </row>
    <row r="254" spans="17:17" ht="14.25" customHeight="1" x14ac:dyDescent="0.15">
      <c r="Q254" s="261"/>
    </row>
    <row r="255" spans="17:17" ht="14.25" customHeight="1" x14ac:dyDescent="0.15">
      <c r="Q255" s="261"/>
    </row>
    <row r="256" spans="17:17" ht="14.25" customHeight="1" x14ac:dyDescent="0.15">
      <c r="Q256" s="261"/>
    </row>
    <row r="257" spans="17:17" ht="14.25" customHeight="1" x14ac:dyDescent="0.15">
      <c r="Q257" s="261"/>
    </row>
    <row r="258" spans="17:17" ht="14.25" customHeight="1" x14ac:dyDescent="0.15">
      <c r="Q258" s="261"/>
    </row>
    <row r="259" spans="17:17" ht="14.25" customHeight="1" x14ac:dyDescent="0.15">
      <c r="Q259" s="261"/>
    </row>
    <row r="260" spans="17:17" ht="14.25" customHeight="1" x14ac:dyDescent="0.15">
      <c r="Q260" s="261"/>
    </row>
    <row r="261" spans="17:17" ht="14.25" customHeight="1" x14ac:dyDescent="0.15">
      <c r="Q261" s="261"/>
    </row>
    <row r="262" spans="17:17" ht="14.25" customHeight="1" x14ac:dyDescent="0.15">
      <c r="Q262" s="261"/>
    </row>
    <row r="263" spans="17:17" ht="14.25" customHeight="1" x14ac:dyDescent="0.15">
      <c r="Q263" s="261"/>
    </row>
    <row r="264" spans="17:17" ht="14.25" customHeight="1" x14ac:dyDescent="0.15">
      <c r="Q264" s="261"/>
    </row>
    <row r="265" spans="17:17" ht="14.25" customHeight="1" x14ac:dyDescent="0.15">
      <c r="Q265" s="261"/>
    </row>
    <row r="266" spans="17:17" ht="14.25" customHeight="1" x14ac:dyDescent="0.15">
      <c r="Q266" s="261"/>
    </row>
    <row r="267" spans="17:17" ht="14.25" customHeight="1" x14ac:dyDescent="0.15">
      <c r="Q267" s="261"/>
    </row>
    <row r="268" spans="17:17" ht="14.25" customHeight="1" x14ac:dyDescent="0.15">
      <c r="Q268" s="261"/>
    </row>
    <row r="269" spans="17:17" ht="14.25" customHeight="1" x14ac:dyDescent="0.15">
      <c r="Q269" s="261"/>
    </row>
    <row r="270" spans="17:17" ht="14.25" customHeight="1" x14ac:dyDescent="0.15">
      <c r="Q270" s="261"/>
    </row>
    <row r="271" spans="17:17" ht="14.25" customHeight="1" x14ac:dyDescent="0.15">
      <c r="Q271" s="261"/>
    </row>
    <row r="272" spans="17:17" ht="14.25" customHeight="1" x14ac:dyDescent="0.15">
      <c r="Q272" s="261"/>
    </row>
    <row r="273" spans="17:17" ht="14.25" customHeight="1" x14ac:dyDescent="0.15">
      <c r="Q273" s="261"/>
    </row>
    <row r="274" spans="17:17" ht="14.25" customHeight="1" x14ac:dyDescent="0.15">
      <c r="Q274" s="261"/>
    </row>
    <row r="275" spans="17:17" ht="14.25" customHeight="1" x14ac:dyDescent="0.15">
      <c r="Q275" s="261"/>
    </row>
    <row r="276" spans="17:17" ht="14.25" customHeight="1" x14ac:dyDescent="0.15">
      <c r="Q276" s="261"/>
    </row>
    <row r="277" spans="17:17" ht="14.25" customHeight="1" x14ac:dyDescent="0.15">
      <c r="Q277" s="261"/>
    </row>
    <row r="278" spans="17:17" ht="14.25" customHeight="1" x14ac:dyDescent="0.15">
      <c r="Q278" s="261"/>
    </row>
    <row r="279" spans="17:17" ht="14.25" customHeight="1" x14ac:dyDescent="0.15">
      <c r="Q279" s="261"/>
    </row>
    <row r="280" spans="17:17" ht="14.25" customHeight="1" x14ac:dyDescent="0.15">
      <c r="Q280" s="261"/>
    </row>
    <row r="281" spans="17:17" ht="14.25" customHeight="1" x14ac:dyDescent="0.15">
      <c r="Q281" s="261"/>
    </row>
    <row r="282" spans="17:17" ht="14.25" customHeight="1" x14ac:dyDescent="0.15">
      <c r="Q282" s="261"/>
    </row>
    <row r="283" spans="17:17" ht="14.25" customHeight="1" x14ac:dyDescent="0.15">
      <c r="Q283" s="261"/>
    </row>
    <row r="284" spans="17:17" ht="14.25" customHeight="1" x14ac:dyDescent="0.15">
      <c r="Q284" s="261"/>
    </row>
    <row r="285" spans="17:17" ht="14.25" customHeight="1" x14ac:dyDescent="0.15">
      <c r="Q285" s="261"/>
    </row>
    <row r="286" spans="17:17" ht="14.25" customHeight="1" x14ac:dyDescent="0.15">
      <c r="Q286" s="261"/>
    </row>
    <row r="287" spans="17:17" ht="14.25" customHeight="1" x14ac:dyDescent="0.15">
      <c r="Q287" s="261"/>
    </row>
    <row r="288" spans="17:17" ht="14.25" customHeight="1" x14ac:dyDescent="0.15">
      <c r="Q288" s="261"/>
    </row>
    <row r="289" spans="17:17" ht="14.25" customHeight="1" x14ac:dyDescent="0.15">
      <c r="Q289" s="261"/>
    </row>
    <row r="290" spans="17:17" ht="14.25" customHeight="1" x14ac:dyDescent="0.15">
      <c r="Q290" s="261"/>
    </row>
    <row r="291" spans="17:17" ht="14.25" customHeight="1" x14ac:dyDescent="0.15">
      <c r="Q291" s="261"/>
    </row>
    <row r="292" spans="17:17" ht="14.25" customHeight="1" x14ac:dyDescent="0.15">
      <c r="Q292" s="261"/>
    </row>
    <row r="293" spans="17:17" ht="14.25" customHeight="1" x14ac:dyDescent="0.15">
      <c r="Q293" s="261"/>
    </row>
    <row r="294" spans="17:17" ht="14.25" customHeight="1" x14ac:dyDescent="0.15">
      <c r="Q294" s="261"/>
    </row>
    <row r="295" spans="17:17" ht="14.25" customHeight="1" x14ac:dyDescent="0.15">
      <c r="Q295" s="261"/>
    </row>
    <row r="296" spans="17:17" ht="14.25" customHeight="1" x14ac:dyDescent="0.15">
      <c r="Q296" s="261"/>
    </row>
    <row r="297" spans="17:17" ht="14.25" customHeight="1" x14ac:dyDescent="0.15">
      <c r="Q297" s="261"/>
    </row>
    <row r="298" spans="17:17" ht="14.25" customHeight="1" x14ac:dyDescent="0.15">
      <c r="Q298" s="261"/>
    </row>
    <row r="299" spans="17:17" ht="14.25" customHeight="1" x14ac:dyDescent="0.15">
      <c r="Q299" s="261"/>
    </row>
    <row r="300" spans="17:17" ht="14.25" customHeight="1" x14ac:dyDescent="0.15">
      <c r="Q300" s="261"/>
    </row>
    <row r="301" spans="17:17" ht="14.25" customHeight="1" x14ac:dyDescent="0.15">
      <c r="Q301" s="261"/>
    </row>
    <row r="302" spans="17:17" ht="14.25" customHeight="1" x14ac:dyDescent="0.15">
      <c r="Q302" s="261"/>
    </row>
    <row r="303" spans="17:17" ht="14.25" customHeight="1" x14ac:dyDescent="0.15">
      <c r="Q303" s="261"/>
    </row>
    <row r="304" spans="17:17" ht="14.25" customHeight="1" x14ac:dyDescent="0.15">
      <c r="Q304" s="261"/>
    </row>
    <row r="305" spans="17:17" ht="14.25" customHeight="1" x14ac:dyDescent="0.15">
      <c r="Q305" s="261"/>
    </row>
    <row r="306" spans="17:17" ht="14.25" customHeight="1" x14ac:dyDescent="0.15">
      <c r="Q306" s="261"/>
    </row>
    <row r="307" spans="17:17" ht="14.25" customHeight="1" x14ac:dyDescent="0.15">
      <c r="Q307" s="261"/>
    </row>
    <row r="308" spans="17:17" ht="14.25" customHeight="1" x14ac:dyDescent="0.15">
      <c r="Q308" s="261"/>
    </row>
    <row r="309" spans="17:17" ht="14.25" customHeight="1" x14ac:dyDescent="0.15">
      <c r="Q309" s="261"/>
    </row>
    <row r="310" spans="17:17" ht="14.25" customHeight="1" x14ac:dyDescent="0.15">
      <c r="Q310" s="261"/>
    </row>
    <row r="311" spans="17:17" ht="14.25" customHeight="1" x14ac:dyDescent="0.15">
      <c r="Q311" s="261"/>
    </row>
    <row r="312" spans="17:17" ht="14.25" customHeight="1" x14ac:dyDescent="0.15">
      <c r="Q312" s="261"/>
    </row>
    <row r="313" spans="17:17" ht="14.25" customHeight="1" x14ac:dyDescent="0.15">
      <c r="Q313" s="261"/>
    </row>
    <row r="314" spans="17:17" ht="14.25" customHeight="1" x14ac:dyDescent="0.15">
      <c r="Q314" s="261"/>
    </row>
    <row r="315" spans="17:17" ht="14.25" customHeight="1" x14ac:dyDescent="0.15">
      <c r="Q315" s="261"/>
    </row>
    <row r="316" spans="17:17" ht="14.25" customHeight="1" x14ac:dyDescent="0.15">
      <c r="Q316" s="261"/>
    </row>
    <row r="317" spans="17:17" ht="14.25" customHeight="1" x14ac:dyDescent="0.15">
      <c r="Q317" s="261"/>
    </row>
    <row r="318" spans="17:17" ht="14.25" customHeight="1" x14ac:dyDescent="0.15">
      <c r="Q318" s="261"/>
    </row>
    <row r="319" spans="17:17" ht="14.25" customHeight="1" x14ac:dyDescent="0.15">
      <c r="Q319" s="261"/>
    </row>
    <row r="320" spans="17:17" ht="14.25" customHeight="1" x14ac:dyDescent="0.15">
      <c r="Q320" s="261"/>
    </row>
    <row r="321" spans="17:17" ht="14.25" customHeight="1" x14ac:dyDescent="0.15">
      <c r="Q321" s="261"/>
    </row>
    <row r="322" spans="17:17" ht="14.25" customHeight="1" x14ac:dyDescent="0.15">
      <c r="Q322" s="261"/>
    </row>
    <row r="323" spans="17:17" ht="14.25" customHeight="1" x14ac:dyDescent="0.15">
      <c r="Q323" s="261"/>
    </row>
    <row r="324" spans="17:17" ht="14.25" customHeight="1" x14ac:dyDescent="0.15">
      <c r="Q324" s="261"/>
    </row>
    <row r="325" spans="17:17" ht="14.25" customHeight="1" x14ac:dyDescent="0.15">
      <c r="Q325" s="261"/>
    </row>
    <row r="326" spans="17:17" ht="14.25" customHeight="1" x14ac:dyDescent="0.15">
      <c r="Q326" s="261"/>
    </row>
    <row r="327" spans="17:17" ht="14.25" customHeight="1" x14ac:dyDescent="0.15">
      <c r="Q327" s="261"/>
    </row>
    <row r="328" spans="17:17" ht="14.25" customHeight="1" x14ac:dyDescent="0.15">
      <c r="Q328" s="261"/>
    </row>
    <row r="329" spans="17:17" ht="14.25" customHeight="1" x14ac:dyDescent="0.15">
      <c r="Q329" s="261"/>
    </row>
    <row r="330" spans="17:17" ht="14.25" customHeight="1" x14ac:dyDescent="0.15">
      <c r="Q330" s="261"/>
    </row>
    <row r="331" spans="17:17" ht="14.25" customHeight="1" x14ac:dyDescent="0.15">
      <c r="Q331" s="261"/>
    </row>
    <row r="332" spans="17:17" ht="14.25" customHeight="1" x14ac:dyDescent="0.15">
      <c r="Q332" s="261"/>
    </row>
    <row r="333" spans="17:17" ht="14.25" customHeight="1" x14ac:dyDescent="0.15">
      <c r="Q333" s="261"/>
    </row>
    <row r="334" spans="17:17" ht="14.25" customHeight="1" x14ac:dyDescent="0.15">
      <c r="Q334" s="261"/>
    </row>
    <row r="335" spans="17:17" ht="14.25" customHeight="1" x14ac:dyDescent="0.15">
      <c r="Q335" s="261"/>
    </row>
    <row r="336" spans="17:17" ht="14.25" customHeight="1" x14ac:dyDescent="0.15">
      <c r="Q336" s="261"/>
    </row>
    <row r="337" spans="17:17" ht="14.25" customHeight="1" x14ac:dyDescent="0.15">
      <c r="Q337" s="261"/>
    </row>
    <row r="338" spans="17:17" ht="14.25" customHeight="1" x14ac:dyDescent="0.15">
      <c r="Q338" s="261"/>
    </row>
    <row r="339" spans="17:17" ht="14.25" customHeight="1" x14ac:dyDescent="0.15">
      <c r="Q339" s="261"/>
    </row>
    <row r="340" spans="17:17" ht="14.25" customHeight="1" x14ac:dyDescent="0.15">
      <c r="Q340" s="261"/>
    </row>
    <row r="341" spans="17:17" ht="14.25" customHeight="1" x14ac:dyDescent="0.15">
      <c r="Q341" s="261"/>
    </row>
    <row r="342" spans="17:17" ht="14.25" customHeight="1" x14ac:dyDescent="0.15">
      <c r="Q342" s="261"/>
    </row>
    <row r="343" spans="17:17" ht="14.25" customHeight="1" x14ac:dyDescent="0.15">
      <c r="Q343" s="261"/>
    </row>
    <row r="344" spans="17:17" ht="14.25" customHeight="1" x14ac:dyDescent="0.15">
      <c r="Q344" s="261"/>
    </row>
    <row r="345" spans="17:17" ht="14.25" customHeight="1" x14ac:dyDescent="0.15">
      <c r="Q345" s="261"/>
    </row>
    <row r="346" spans="17:17" ht="14.25" customHeight="1" x14ac:dyDescent="0.15">
      <c r="Q346" s="261"/>
    </row>
    <row r="347" spans="17:17" ht="14.25" customHeight="1" x14ac:dyDescent="0.15">
      <c r="Q347" s="261"/>
    </row>
    <row r="348" spans="17:17" ht="14.25" customHeight="1" x14ac:dyDescent="0.15">
      <c r="Q348" s="261"/>
    </row>
    <row r="349" spans="17:17" ht="14.25" customHeight="1" x14ac:dyDescent="0.15">
      <c r="Q349" s="261"/>
    </row>
    <row r="350" spans="17:17" ht="14.25" customHeight="1" x14ac:dyDescent="0.15">
      <c r="Q350" s="261"/>
    </row>
    <row r="351" spans="17:17" ht="14.25" customHeight="1" x14ac:dyDescent="0.15">
      <c r="Q351" s="261"/>
    </row>
    <row r="352" spans="17:17" ht="14.25" customHeight="1" x14ac:dyDescent="0.15">
      <c r="Q352" s="261"/>
    </row>
    <row r="353" spans="17:17" ht="14.25" customHeight="1" x14ac:dyDescent="0.15">
      <c r="Q353" s="261"/>
    </row>
    <row r="354" spans="17:17" ht="14.25" customHeight="1" x14ac:dyDescent="0.15">
      <c r="Q354" s="261"/>
    </row>
    <row r="355" spans="17:17" ht="14.25" customHeight="1" x14ac:dyDescent="0.15">
      <c r="Q355" s="261"/>
    </row>
    <row r="356" spans="17:17" ht="14.25" customHeight="1" x14ac:dyDescent="0.15">
      <c r="Q356" s="261"/>
    </row>
    <row r="357" spans="17:17" ht="14.25" customHeight="1" x14ac:dyDescent="0.15">
      <c r="Q357" s="261"/>
    </row>
    <row r="358" spans="17:17" ht="14.25" customHeight="1" x14ac:dyDescent="0.15">
      <c r="Q358" s="261"/>
    </row>
    <row r="359" spans="17:17" ht="14.25" customHeight="1" x14ac:dyDescent="0.15">
      <c r="Q359" s="261"/>
    </row>
    <row r="360" spans="17:17" ht="14.25" customHeight="1" x14ac:dyDescent="0.15">
      <c r="Q360" s="261"/>
    </row>
    <row r="361" spans="17:17" ht="14.25" customHeight="1" x14ac:dyDescent="0.15">
      <c r="Q361" s="261"/>
    </row>
    <row r="362" spans="17:17" ht="14.25" customHeight="1" x14ac:dyDescent="0.15">
      <c r="Q362" s="261"/>
    </row>
    <row r="363" spans="17:17" ht="14.25" customHeight="1" x14ac:dyDescent="0.15">
      <c r="Q363" s="261"/>
    </row>
    <row r="364" spans="17:17" ht="14.25" customHeight="1" x14ac:dyDescent="0.15">
      <c r="Q364" s="261"/>
    </row>
    <row r="365" spans="17:17" ht="14.25" customHeight="1" x14ac:dyDescent="0.15">
      <c r="Q365" s="261"/>
    </row>
    <row r="366" spans="17:17" ht="14.25" customHeight="1" x14ac:dyDescent="0.15">
      <c r="Q366" s="261"/>
    </row>
    <row r="367" spans="17:17" ht="14.25" customHeight="1" x14ac:dyDescent="0.15">
      <c r="Q367" s="261"/>
    </row>
    <row r="368" spans="17:17" ht="14.25" customHeight="1" x14ac:dyDescent="0.15">
      <c r="Q368" s="261"/>
    </row>
    <row r="369" spans="17:17" ht="14.25" customHeight="1" x14ac:dyDescent="0.15">
      <c r="Q369" s="261"/>
    </row>
    <row r="370" spans="17:17" ht="14.25" customHeight="1" x14ac:dyDescent="0.15">
      <c r="Q370" s="261"/>
    </row>
    <row r="371" spans="17:17" ht="14.25" customHeight="1" x14ac:dyDescent="0.15">
      <c r="Q371" s="261"/>
    </row>
    <row r="372" spans="17:17" ht="14.25" customHeight="1" x14ac:dyDescent="0.15">
      <c r="Q372" s="261"/>
    </row>
    <row r="373" spans="17:17" ht="14.25" customHeight="1" x14ac:dyDescent="0.15">
      <c r="Q373" s="261"/>
    </row>
    <row r="374" spans="17:17" ht="14.25" customHeight="1" x14ac:dyDescent="0.15">
      <c r="Q374" s="261"/>
    </row>
    <row r="375" spans="17:17" ht="14.25" customHeight="1" x14ac:dyDescent="0.15">
      <c r="Q375" s="261"/>
    </row>
    <row r="376" spans="17:17" ht="14.25" customHeight="1" x14ac:dyDescent="0.15">
      <c r="Q376" s="261"/>
    </row>
    <row r="377" spans="17:17" ht="14.25" customHeight="1" x14ac:dyDescent="0.15">
      <c r="Q377" s="261"/>
    </row>
    <row r="378" spans="17:17" ht="14.25" customHeight="1" x14ac:dyDescent="0.15">
      <c r="Q378" s="261"/>
    </row>
    <row r="379" spans="17:17" ht="14.25" customHeight="1" x14ac:dyDescent="0.15">
      <c r="Q379" s="261"/>
    </row>
    <row r="380" spans="17:17" ht="14.25" customHeight="1" x14ac:dyDescent="0.15">
      <c r="Q380" s="261"/>
    </row>
    <row r="381" spans="17:17" ht="14.25" customHeight="1" x14ac:dyDescent="0.15">
      <c r="Q381" s="261"/>
    </row>
    <row r="382" spans="17:17" ht="14.25" customHeight="1" x14ac:dyDescent="0.15">
      <c r="Q382" s="261"/>
    </row>
    <row r="383" spans="17:17" ht="14.25" customHeight="1" x14ac:dyDescent="0.15">
      <c r="Q383" s="261"/>
    </row>
    <row r="384" spans="17:17" ht="14.25" customHeight="1" x14ac:dyDescent="0.15">
      <c r="Q384" s="261"/>
    </row>
    <row r="385" spans="17:17" ht="14.25" customHeight="1" x14ac:dyDescent="0.15">
      <c r="Q385" s="261"/>
    </row>
    <row r="386" spans="17:17" ht="14.25" customHeight="1" x14ac:dyDescent="0.15">
      <c r="Q386" s="261"/>
    </row>
    <row r="387" spans="17:17" ht="14.25" customHeight="1" x14ac:dyDescent="0.15">
      <c r="Q387" s="261"/>
    </row>
    <row r="388" spans="17:17" ht="14.25" customHeight="1" x14ac:dyDescent="0.15">
      <c r="Q388" s="261"/>
    </row>
    <row r="389" spans="17:17" ht="14.25" customHeight="1" x14ac:dyDescent="0.15">
      <c r="Q389" s="261"/>
    </row>
    <row r="390" spans="17:17" ht="14.25" customHeight="1" x14ac:dyDescent="0.15">
      <c r="Q390" s="261"/>
    </row>
    <row r="391" spans="17:17" ht="14.25" customHeight="1" x14ac:dyDescent="0.15">
      <c r="Q391" s="261"/>
    </row>
    <row r="392" spans="17:17" ht="14.25" customHeight="1" x14ac:dyDescent="0.15">
      <c r="Q392" s="261"/>
    </row>
    <row r="393" spans="17:17" ht="14.25" customHeight="1" x14ac:dyDescent="0.15">
      <c r="Q393" s="261"/>
    </row>
    <row r="394" spans="17:17" ht="14.25" customHeight="1" x14ac:dyDescent="0.15">
      <c r="Q394" s="261"/>
    </row>
    <row r="395" spans="17:17" ht="14.25" customHeight="1" x14ac:dyDescent="0.15">
      <c r="Q395" s="261"/>
    </row>
    <row r="396" spans="17:17" ht="14.25" customHeight="1" x14ac:dyDescent="0.15">
      <c r="Q396" s="261"/>
    </row>
    <row r="397" spans="17:17" ht="14.25" customHeight="1" x14ac:dyDescent="0.15">
      <c r="Q397" s="261"/>
    </row>
    <row r="398" spans="17:17" ht="14.25" customHeight="1" x14ac:dyDescent="0.15">
      <c r="Q398" s="261"/>
    </row>
    <row r="399" spans="17:17" ht="14.25" customHeight="1" x14ac:dyDescent="0.15">
      <c r="Q399" s="261"/>
    </row>
    <row r="400" spans="17:17" ht="14.25" customHeight="1" x14ac:dyDescent="0.15">
      <c r="Q400" s="261"/>
    </row>
    <row r="401" spans="17:17" ht="14.25" customHeight="1" x14ac:dyDescent="0.15">
      <c r="Q401" s="261"/>
    </row>
    <row r="402" spans="17:17" ht="14.25" customHeight="1" x14ac:dyDescent="0.15">
      <c r="Q402" s="261"/>
    </row>
    <row r="403" spans="17:17" ht="14.25" customHeight="1" x14ac:dyDescent="0.15">
      <c r="Q403" s="261"/>
    </row>
    <row r="404" spans="17:17" ht="14.25" customHeight="1" x14ac:dyDescent="0.15">
      <c r="Q404" s="261"/>
    </row>
    <row r="405" spans="17:17" ht="14.25" customHeight="1" x14ac:dyDescent="0.15">
      <c r="Q405" s="261"/>
    </row>
    <row r="406" spans="17:17" ht="14.25" customHeight="1" x14ac:dyDescent="0.15">
      <c r="Q406" s="261"/>
    </row>
    <row r="407" spans="17:17" ht="14.25" customHeight="1" x14ac:dyDescent="0.15">
      <c r="Q407" s="261"/>
    </row>
    <row r="408" spans="17:17" ht="14.25" customHeight="1" x14ac:dyDescent="0.15">
      <c r="Q408" s="261"/>
    </row>
    <row r="409" spans="17:17" ht="14.25" customHeight="1" x14ac:dyDescent="0.15">
      <c r="Q409" s="261"/>
    </row>
    <row r="410" spans="17:17" ht="14.25" customHeight="1" x14ac:dyDescent="0.15">
      <c r="Q410" s="261"/>
    </row>
    <row r="411" spans="17:17" ht="14.25" customHeight="1" x14ac:dyDescent="0.15">
      <c r="Q411" s="261"/>
    </row>
    <row r="412" spans="17:17" ht="14.25" customHeight="1" x14ac:dyDescent="0.15">
      <c r="Q412" s="261"/>
    </row>
    <row r="413" spans="17:17" ht="14.25" customHeight="1" x14ac:dyDescent="0.15">
      <c r="Q413" s="261"/>
    </row>
    <row r="414" spans="17:17" ht="14.25" customHeight="1" x14ac:dyDescent="0.15">
      <c r="Q414" s="261"/>
    </row>
    <row r="415" spans="17:17" ht="14.25" customHeight="1" x14ac:dyDescent="0.15">
      <c r="Q415" s="261"/>
    </row>
    <row r="416" spans="17:17" ht="14.25" customHeight="1" x14ac:dyDescent="0.15">
      <c r="Q416" s="261"/>
    </row>
    <row r="417" spans="17:17" ht="14.25" customHeight="1" x14ac:dyDescent="0.15">
      <c r="Q417" s="261"/>
    </row>
    <row r="418" spans="17:17" ht="14.25" customHeight="1" x14ac:dyDescent="0.15">
      <c r="Q418" s="261"/>
    </row>
    <row r="419" spans="17:17" ht="14.25" customHeight="1" x14ac:dyDescent="0.15">
      <c r="Q419" s="261"/>
    </row>
    <row r="420" spans="17:17" ht="14.25" customHeight="1" x14ac:dyDescent="0.15">
      <c r="Q420" s="261"/>
    </row>
    <row r="421" spans="17:17" ht="14.25" customHeight="1" x14ac:dyDescent="0.15">
      <c r="Q421" s="261"/>
    </row>
    <row r="422" spans="17:17" ht="14.25" customHeight="1" x14ac:dyDescent="0.15">
      <c r="Q422" s="261"/>
    </row>
    <row r="423" spans="17:17" ht="14.25" customHeight="1" x14ac:dyDescent="0.15">
      <c r="Q423" s="261"/>
    </row>
    <row r="424" spans="17:17" ht="14.25" customHeight="1" x14ac:dyDescent="0.15">
      <c r="Q424" s="261"/>
    </row>
    <row r="425" spans="17:17" ht="14.25" customHeight="1" x14ac:dyDescent="0.15">
      <c r="Q425" s="261"/>
    </row>
    <row r="426" spans="17:17" ht="14.25" customHeight="1" x14ac:dyDescent="0.15">
      <c r="Q426" s="261"/>
    </row>
    <row r="427" spans="17:17" ht="14.25" customHeight="1" x14ac:dyDescent="0.15">
      <c r="Q427" s="261"/>
    </row>
    <row r="428" spans="17:17" ht="14.25" customHeight="1" x14ac:dyDescent="0.15">
      <c r="Q428" s="261"/>
    </row>
    <row r="429" spans="17:17" ht="14.25" customHeight="1" x14ac:dyDescent="0.15">
      <c r="Q429" s="261"/>
    </row>
    <row r="430" spans="17:17" ht="14.25" customHeight="1" x14ac:dyDescent="0.15">
      <c r="Q430" s="261"/>
    </row>
    <row r="431" spans="17:17" ht="14.25" customHeight="1" x14ac:dyDescent="0.15">
      <c r="Q431" s="261"/>
    </row>
    <row r="432" spans="17:17" ht="14.25" customHeight="1" x14ac:dyDescent="0.15">
      <c r="Q432" s="261"/>
    </row>
    <row r="433" spans="17:17" ht="14.25" customHeight="1" x14ac:dyDescent="0.15">
      <c r="Q433" s="261"/>
    </row>
    <row r="434" spans="17:17" ht="14.25" customHeight="1" x14ac:dyDescent="0.15">
      <c r="Q434" s="261"/>
    </row>
    <row r="435" spans="17:17" ht="14.25" customHeight="1" x14ac:dyDescent="0.15">
      <c r="Q435" s="261"/>
    </row>
    <row r="436" spans="17:17" ht="14.25" customHeight="1" x14ac:dyDescent="0.15">
      <c r="Q436" s="261"/>
    </row>
    <row r="437" spans="17:17" ht="14.25" customHeight="1" x14ac:dyDescent="0.15">
      <c r="Q437" s="261"/>
    </row>
    <row r="438" spans="17:17" ht="14.25" customHeight="1" x14ac:dyDescent="0.15">
      <c r="Q438" s="261"/>
    </row>
    <row r="439" spans="17:17" ht="14.25" customHeight="1" x14ac:dyDescent="0.15">
      <c r="Q439" s="261"/>
    </row>
    <row r="440" spans="17:17" ht="14.25" customHeight="1" x14ac:dyDescent="0.15">
      <c r="Q440" s="261"/>
    </row>
    <row r="441" spans="17:17" ht="14.25" customHeight="1" x14ac:dyDescent="0.15">
      <c r="Q441" s="261"/>
    </row>
    <row r="442" spans="17:17" ht="14.25" customHeight="1" x14ac:dyDescent="0.15">
      <c r="Q442" s="261"/>
    </row>
    <row r="443" spans="17:17" ht="14.25" customHeight="1" x14ac:dyDescent="0.15">
      <c r="Q443" s="261"/>
    </row>
    <row r="444" spans="17:17" ht="14.25" customHeight="1" x14ac:dyDescent="0.15">
      <c r="Q444" s="261"/>
    </row>
    <row r="445" spans="17:17" ht="14.25" customHeight="1" x14ac:dyDescent="0.15">
      <c r="Q445" s="261"/>
    </row>
    <row r="446" spans="17:17" ht="14.25" customHeight="1" x14ac:dyDescent="0.15">
      <c r="Q446" s="261"/>
    </row>
    <row r="447" spans="17:17" ht="14.25" customHeight="1" x14ac:dyDescent="0.15">
      <c r="Q447" s="261"/>
    </row>
    <row r="448" spans="17:17" ht="14.25" customHeight="1" x14ac:dyDescent="0.15">
      <c r="Q448" s="261"/>
    </row>
    <row r="449" spans="17:17" ht="14.25" customHeight="1" x14ac:dyDescent="0.15">
      <c r="Q449" s="261"/>
    </row>
    <row r="450" spans="17:17" ht="14.25" customHeight="1" x14ac:dyDescent="0.15">
      <c r="Q450" s="261"/>
    </row>
    <row r="451" spans="17:17" ht="14.25" customHeight="1" x14ac:dyDescent="0.15">
      <c r="Q451" s="261"/>
    </row>
    <row r="452" spans="17:17" ht="14.25" customHeight="1" x14ac:dyDescent="0.15">
      <c r="Q452" s="261"/>
    </row>
    <row r="453" spans="17:17" ht="14.25" customHeight="1" x14ac:dyDescent="0.15">
      <c r="Q453" s="261"/>
    </row>
    <row r="454" spans="17:17" ht="14.25" customHeight="1" x14ac:dyDescent="0.15">
      <c r="Q454" s="261"/>
    </row>
    <row r="455" spans="17:17" ht="14.25" customHeight="1" x14ac:dyDescent="0.15">
      <c r="Q455" s="261"/>
    </row>
    <row r="456" spans="17:17" ht="14.25" customHeight="1" x14ac:dyDescent="0.15">
      <c r="Q456" s="261"/>
    </row>
    <row r="457" spans="17:17" ht="14.25" customHeight="1" x14ac:dyDescent="0.15">
      <c r="Q457" s="261"/>
    </row>
    <row r="458" spans="17:17" ht="14.25" customHeight="1" x14ac:dyDescent="0.15">
      <c r="Q458" s="261"/>
    </row>
    <row r="459" spans="17:17" ht="14.25" customHeight="1" x14ac:dyDescent="0.15">
      <c r="Q459" s="261"/>
    </row>
    <row r="460" spans="17:17" ht="14.25" customHeight="1" x14ac:dyDescent="0.15">
      <c r="Q460" s="261"/>
    </row>
    <row r="461" spans="17:17" ht="14.25" customHeight="1" x14ac:dyDescent="0.15">
      <c r="Q461" s="261"/>
    </row>
    <row r="462" spans="17:17" ht="14.25" customHeight="1" x14ac:dyDescent="0.15">
      <c r="Q462" s="261"/>
    </row>
    <row r="463" spans="17:17" ht="14.25" customHeight="1" x14ac:dyDescent="0.15">
      <c r="Q463" s="261"/>
    </row>
    <row r="464" spans="17:17" ht="14.25" customHeight="1" x14ac:dyDescent="0.15">
      <c r="Q464" s="261"/>
    </row>
    <row r="465" spans="17:17" ht="14.25" customHeight="1" x14ac:dyDescent="0.15">
      <c r="Q465" s="261"/>
    </row>
    <row r="466" spans="17:17" ht="14.25" customHeight="1" x14ac:dyDescent="0.15">
      <c r="Q466" s="261"/>
    </row>
    <row r="467" spans="17:17" ht="14.25" customHeight="1" x14ac:dyDescent="0.15">
      <c r="Q467" s="261"/>
    </row>
    <row r="468" spans="17:17" ht="14.25" customHeight="1" x14ac:dyDescent="0.15">
      <c r="Q468" s="261"/>
    </row>
    <row r="469" spans="17:17" ht="14.25" customHeight="1" x14ac:dyDescent="0.15">
      <c r="Q469" s="261"/>
    </row>
    <row r="470" spans="17:17" ht="14.25" customHeight="1" x14ac:dyDescent="0.15">
      <c r="Q470" s="261"/>
    </row>
    <row r="471" spans="17:17" ht="14.25" customHeight="1" x14ac:dyDescent="0.15">
      <c r="Q471" s="261"/>
    </row>
    <row r="472" spans="17:17" ht="14.25" customHeight="1" x14ac:dyDescent="0.15">
      <c r="Q472" s="261"/>
    </row>
    <row r="473" spans="17:17" ht="14.25" customHeight="1" x14ac:dyDescent="0.15">
      <c r="Q473" s="261"/>
    </row>
    <row r="474" spans="17:17" ht="14.25" customHeight="1" x14ac:dyDescent="0.15">
      <c r="Q474" s="261"/>
    </row>
    <row r="475" spans="17:17" ht="14.25" customHeight="1" x14ac:dyDescent="0.15">
      <c r="Q475" s="261"/>
    </row>
    <row r="476" spans="17:17" ht="14.25" customHeight="1" x14ac:dyDescent="0.15">
      <c r="Q476" s="261"/>
    </row>
    <row r="477" spans="17:17" ht="14.25" customHeight="1" x14ac:dyDescent="0.15">
      <c r="Q477" s="261"/>
    </row>
    <row r="478" spans="17:17" ht="14.25" customHeight="1" x14ac:dyDescent="0.15">
      <c r="Q478" s="261"/>
    </row>
    <row r="479" spans="17:17" ht="14.25" customHeight="1" x14ac:dyDescent="0.15">
      <c r="Q479" s="261"/>
    </row>
    <row r="480" spans="17:17" ht="14.25" customHeight="1" x14ac:dyDescent="0.15">
      <c r="Q480" s="261"/>
    </row>
    <row r="481" spans="17:17" ht="14.25" customHeight="1" x14ac:dyDescent="0.15">
      <c r="Q481" s="261"/>
    </row>
    <row r="482" spans="17:17" ht="14.25" customHeight="1" x14ac:dyDescent="0.15">
      <c r="Q482" s="261"/>
    </row>
    <row r="483" spans="17:17" ht="14.25" customHeight="1" x14ac:dyDescent="0.15">
      <c r="Q483" s="261"/>
    </row>
    <row r="484" spans="17:17" ht="14.25" customHeight="1" x14ac:dyDescent="0.15">
      <c r="Q484" s="261"/>
    </row>
    <row r="485" spans="17:17" ht="14.25" customHeight="1" x14ac:dyDescent="0.15">
      <c r="Q485" s="261"/>
    </row>
    <row r="486" spans="17:17" ht="14.25" customHeight="1" x14ac:dyDescent="0.15">
      <c r="Q486" s="261"/>
    </row>
    <row r="487" spans="17:17" ht="14.25" customHeight="1" x14ac:dyDescent="0.15">
      <c r="Q487" s="261"/>
    </row>
    <row r="488" spans="17:17" ht="14.25" customHeight="1" x14ac:dyDescent="0.15">
      <c r="Q488" s="261"/>
    </row>
    <row r="489" spans="17:17" ht="14.25" customHeight="1" x14ac:dyDescent="0.15">
      <c r="Q489" s="261"/>
    </row>
    <row r="490" spans="17:17" ht="14.25" customHeight="1" x14ac:dyDescent="0.15">
      <c r="Q490" s="261"/>
    </row>
    <row r="491" spans="17:17" ht="14.25" customHeight="1" x14ac:dyDescent="0.15">
      <c r="Q491" s="261"/>
    </row>
    <row r="492" spans="17:17" ht="14.25" customHeight="1" x14ac:dyDescent="0.15">
      <c r="Q492" s="261"/>
    </row>
    <row r="493" spans="17:17" ht="14.25" customHeight="1" x14ac:dyDescent="0.15">
      <c r="Q493" s="261"/>
    </row>
    <row r="494" spans="17:17" ht="14.25" customHeight="1" x14ac:dyDescent="0.15">
      <c r="Q494" s="261"/>
    </row>
    <row r="495" spans="17:17" ht="14.25" customHeight="1" x14ac:dyDescent="0.15">
      <c r="Q495" s="261"/>
    </row>
    <row r="496" spans="17:17" ht="14.25" customHeight="1" x14ac:dyDescent="0.15">
      <c r="Q496" s="261"/>
    </row>
    <row r="497" spans="17:17" ht="14.25" customHeight="1" x14ac:dyDescent="0.15">
      <c r="Q497" s="261"/>
    </row>
    <row r="498" spans="17:17" ht="14.25" customHeight="1" x14ac:dyDescent="0.15">
      <c r="Q498" s="261"/>
    </row>
    <row r="499" spans="17:17" ht="14.25" customHeight="1" x14ac:dyDescent="0.15">
      <c r="Q499" s="261"/>
    </row>
    <row r="500" spans="17:17" ht="14.25" customHeight="1" x14ac:dyDescent="0.15">
      <c r="Q500" s="261"/>
    </row>
    <row r="501" spans="17:17" ht="14.25" customHeight="1" x14ac:dyDescent="0.15">
      <c r="Q501" s="261"/>
    </row>
    <row r="502" spans="17:17" ht="14.25" customHeight="1" x14ac:dyDescent="0.15">
      <c r="Q502" s="261"/>
    </row>
    <row r="503" spans="17:17" ht="14.25" customHeight="1" x14ac:dyDescent="0.15">
      <c r="Q503" s="261"/>
    </row>
    <row r="504" spans="17:17" ht="14.25" customHeight="1" x14ac:dyDescent="0.15">
      <c r="Q504" s="261"/>
    </row>
    <row r="505" spans="17:17" ht="14.25" customHeight="1" x14ac:dyDescent="0.15">
      <c r="Q505" s="261"/>
    </row>
    <row r="506" spans="17:17" ht="14.25" customHeight="1" x14ac:dyDescent="0.15">
      <c r="Q506" s="261"/>
    </row>
    <row r="507" spans="17:17" ht="14.25" customHeight="1" x14ac:dyDescent="0.15">
      <c r="Q507" s="261"/>
    </row>
    <row r="508" spans="17:17" ht="14.25" customHeight="1" x14ac:dyDescent="0.15">
      <c r="Q508" s="261"/>
    </row>
    <row r="509" spans="17:17" ht="14.25" customHeight="1" x14ac:dyDescent="0.15">
      <c r="Q509" s="261"/>
    </row>
    <row r="510" spans="17:17" ht="14.25" customHeight="1" x14ac:dyDescent="0.15">
      <c r="Q510" s="261"/>
    </row>
    <row r="511" spans="17:17" ht="14.25" customHeight="1" x14ac:dyDescent="0.15">
      <c r="Q511" s="261"/>
    </row>
    <row r="512" spans="17:17" ht="14.25" customHeight="1" x14ac:dyDescent="0.15">
      <c r="Q512" s="261"/>
    </row>
    <row r="513" spans="17:17" ht="14.25" customHeight="1" x14ac:dyDescent="0.15">
      <c r="Q513" s="261"/>
    </row>
    <row r="514" spans="17:17" ht="14.25" customHeight="1" x14ac:dyDescent="0.15">
      <c r="Q514" s="261"/>
    </row>
    <row r="515" spans="17:17" ht="14.25" customHeight="1" x14ac:dyDescent="0.15">
      <c r="Q515" s="261"/>
    </row>
    <row r="516" spans="17:17" ht="14.25" customHeight="1" x14ac:dyDescent="0.15">
      <c r="Q516" s="261"/>
    </row>
    <row r="517" spans="17:17" ht="14.25" customHeight="1" x14ac:dyDescent="0.15">
      <c r="Q517" s="261"/>
    </row>
    <row r="518" spans="17:17" ht="14.25" customHeight="1" x14ac:dyDescent="0.15">
      <c r="Q518" s="261"/>
    </row>
    <row r="519" spans="17:17" ht="14.25" customHeight="1" x14ac:dyDescent="0.15">
      <c r="Q519" s="261"/>
    </row>
    <row r="520" spans="17:17" ht="14.25" customHeight="1" x14ac:dyDescent="0.15">
      <c r="Q520" s="261"/>
    </row>
    <row r="521" spans="17:17" ht="14.25" customHeight="1" x14ac:dyDescent="0.15">
      <c r="Q521" s="261"/>
    </row>
    <row r="522" spans="17:17" ht="14.25" customHeight="1" x14ac:dyDescent="0.15">
      <c r="Q522" s="261"/>
    </row>
    <row r="523" spans="17:17" ht="14.25" customHeight="1" x14ac:dyDescent="0.15">
      <c r="Q523" s="261"/>
    </row>
    <row r="524" spans="17:17" ht="14.25" customHeight="1" x14ac:dyDescent="0.15">
      <c r="Q524" s="261"/>
    </row>
    <row r="525" spans="17:17" ht="14.25" customHeight="1" x14ac:dyDescent="0.15">
      <c r="Q525" s="261"/>
    </row>
    <row r="526" spans="17:17" ht="14.25" customHeight="1" x14ac:dyDescent="0.15">
      <c r="Q526" s="261"/>
    </row>
    <row r="527" spans="17:17" ht="14.25" customHeight="1" x14ac:dyDescent="0.15">
      <c r="Q527" s="261"/>
    </row>
    <row r="528" spans="17:17" ht="14.25" customHeight="1" x14ac:dyDescent="0.15">
      <c r="Q528" s="261"/>
    </row>
    <row r="529" spans="17:17" ht="14.25" customHeight="1" x14ac:dyDescent="0.15">
      <c r="Q529" s="261"/>
    </row>
    <row r="530" spans="17:17" ht="14.25" customHeight="1" x14ac:dyDescent="0.15">
      <c r="Q530" s="261"/>
    </row>
    <row r="531" spans="17:17" ht="14.25" customHeight="1" x14ac:dyDescent="0.15">
      <c r="Q531" s="261"/>
    </row>
    <row r="532" spans="17:17" ht="14.25" customHeight="1" x14ac:dyDescent="0.15">
      <c r="Q532" s="261"/>
    </row>
    <row r="533" spans="17:17" ht="14.25" customHeight="1" x14ac:dyDescent="0.15">
      <c r="Q533" s="261"/>
    </row>
    <row r="534" spans="17:17" ht="14.25" customHeight="1" x14ac:dyDescent="0.15">
      <c r="Q534" s="261"/>
    </row>
    <row r="535" spans="17:17" ht="14.25" customHeight="1" x14ac:dyDescent="0.15">
      <c r="Q535" s="261"/>
    </row>
    <row r="536" spans="17:17" ht="14.25" customHeight="1" x14ac:dyDescent="0.15">
      <c r="Q536" s="261"/>
    </row>
    <row r="537" spans="17:17" ht="14.25" customHeight="1" x14ac:dyDescent="0.15">
      <c r="Q537" s="261"/>
    </row>
    <row r="538" spans="17:17" ht="14.25" customHeight="1" x14ac:dyDescent="0.15">
      <c r="Q538" s="261"/>
    </row>
    <row r="539" spans="17:17" ht="14.25" customHeight="1" x14ac:dyDescent="0.15">
      <c r="Q539" s="261"/>
    </row>
    <row r="540" spans="17:17" ht="14.25" customHeight="1" x14ac:dyDescent="0.15">
      <c r="Q540" s="261"/>
    </row>
    <row r="541" spans="17:17" ht="14.25" customHeight="1" x14ac:dyDescent="0.15">
      <c r="Q541" s="261"/>
    </row>
    <row r="542" spans="17:17" ht="14.25" customHeight="1" x14ac:dyDescent="0.15">
      <c r="Q542" s="261"/>
    </row>
    <row r="543" spans="17:17" ht="14.25" customHeight="1" x14ac:dyDescent="0.15">
      <c r="Q543" s="261"/>
    </row>
    <row r="544" spans="17:17" ht="14.25" customHeight="1" x14ac:dyDescent="0.15">
      <c r="Q544" s="261"/>
    </row>
    <row r="545" spans="17:17" ht="14.25" customHeight="1" x14ac:dyDescent="0.15">
      <c r="Q545" s="261"/>
    </row>
    <row r="546" spans="17:17" ht="14.25" customHeight="1" x14ac:dyDescent="0.15">
      <c r="Q546" s="261"/>
    </row>
    <row r="547" spans="17:17" ht="14.25" customHeight="1" x14ac:dyDescent="0.15">
      <c r="Q547" s="261"/>
    </row>
    <row r="548" spans="17:17" ht="14.25" customHeight="1" x14ac:dyDescent="0.15">
      <c r="Q548" s="261"/>
    </row>
    <row r="549" spans="17:17" ht="14.25" customHeight="1" x14ac:dyDescent="0.15">
      <c r="Q549" s="261"/>
    </row>
    <row r="550" spans="17:17" ht="14.25" customHeight="1" x14ac:dyDescent="0.15">
      <c r="Q550" s="261"/>
    </row>
    <row r="551" spans="17:17" ht="14.25" customHeight="1" x14ac:dyDescent="0.15">
      <c r="Q551" s="261"/>
    </row>
    <row r="552" spans="17:17" ht="14.25" customHeight="1" x14ac:dyDescent="0.15">
      <c r="Q552" s="261"/>
    </row>
    <row r="553" spans="17:17" ht="14.25" customHeight="1" x14ac:dyDescent="0.15">
      <c r="Q553" s="261"/>
    </row>
    <row r="554" spans="17:17" ht="14.25" customHeight="1" x14ac:dyDescent="0.15">
      <c r="Q554" s="261"/>
    </row>
    <row r="555" spans="17:17" ht="14.25" customHeight="1" x14ac:dyDescent="0.15">
      <c r="Q555" s="261"/>
    </row>
    <row r="556" spans="17:17" ht="14.25" customHeight="1" x14ac:dyDescent="0.15">
      <c r="Q556" s="261"/>
    </row>
    <row r="557" spans="17:17" ht="14.25" customHeight="1" x14ac:dyDescent="0.15">
      <c r="Q557" s="261"/>
    </row>
    <row r="558" spans="17:17" ht="14.25" customHeight="1" x14ac:dyDescent="0.15">
      <c r="Q558" s="261"/>
    </row>
    <row r="559" spans="17:17" ht="14.25" customHeight="1" x14ac:dyDescent="0.15">
      <c r="Q559" s="261"/>
    </row>
    <row r="560" spans="17:17" ht="14.25" customHeight="1" x14ac:dyDescent="0.15">
      <c r="Q560" s="261"/>
    </row>
    <row r="561" spans="17:17" ht="14.25" customHeight="1" x14ac:dyDescent="0.15">
      <c r="Q561" s="261"/>
    </row>
    <row r="562" spans="17:17" ht="14.25" customHeight="1" x14ac:dyDescent="0.15">
      <c r="Q562" s="261"/>
    </row>
    <row r="563" spans="17:17" ht="14.25" customHeight="1" x14ac:dyDescent="0.15">
      <c r="Q563" s="261"/>
    </row>
    <row r="564" spans="17:17" ht="14.25" customHeight="1" x14ac:dyDescent="0.15">
      <c r="Q564" s="261"/>
    </row>
    <row r="565" spans="17:17" ht="14.25" customHeight="1" x14ac:dyDescent="0.15">
      <c r="Q565" s="261"/>
    </row>
    <row r="566" spans="17:17" ht="14.25" customHeight="1" x14ac:dyDescent="0.15">
      <c r="Q566" s="261"/>
    </row>
    <row r="567" spans="17:17" ht="14.25" customHeight="1" x14ac:dyDescent="0.15">
      <c r="Q567" s="261"/>
    </row>
    <row r="568" spans="17:17" ht="14.25" customHeight="1" x14ac:dyDescent="0.15">
      <c r="Q568" s="261"/>
    </row>
    <row r="569" spans="17:17" ht="14.25" customHeight="1" x14ac:dyDescent="0.15">
      <c r="Q569" s="261"/>
    </row>
    <row r="570" spans="17:17" ht="14.25" customHeight="1" x14ac:dyDescent="0.15">
      <c r="Q570" s="261"/>
    </row>
    <row r="571" spans="17:17" ht="14.25" customHeight="1" x14ac:dyDescent="0.15">
      <c r="Q571" s="261"/>
    </row>
    <row r="572" spans="17:17" ht="14.25" customHeight="1" x14ac:dyDescent="0.15">
      <c r="Q572" s="261"/>
    </row>
    <row r="573" spans="17:17" ht="14.25" customHeight="1" x14ac:dyDescent="0.15">
      <c r="Q573" s="261"/>
    </row>
    <row r="574" spans="17:17" ht="14.25" customHeight="1" x14ac:dyDescent="0.15">
      <c r="Q574" s="261"/>
    </row>
    <row r="575" spans="17:17" ht="14.25" customHeight="1" x14ac:dyDescent="0.15">
      <c r="Q575" s="261"/>
    </row>
    <row r="576" spans="17:17" ht="14.25" customHeight="1" x14ac:dyDescent="0.15">
      <c r="Q576" s="261"/>
    </row>
    <row r="577" spans="17:17" ht="14.25" customHeight="1" x14ac:dyDescent="0.15">
      <c r="Q577" s="261"/>
    </row>
    <row r="578" spans="17:17" ht="14.25" customHeight="1" x14ac:dyDescent="0.15">
      <c r="Q578" s="261"/>
    </row>
    <row r="579" spans="17:17" ht="14.25" customHeight="1" x14ac:dyDescent="0.15">
      <c r="Q579" s="261"/>
    </row>
    <row r="580" spans="17:17" ht="14.25" customHeight="1" x14ac:dyDescent="0.15">
      <c r="Q580" s="261"/>
    </row>
    <row r="581" spans="17:17" ht="14.25" customHeight="1" x14ac:dyDescent="0.15">
      <c r="Q581" s="261"/>
    </row>
    <row r="582" spans="17:17" ht="14.25" customHeight="1" x14ac:dyDescent="0.15">
      <c r="Q582" s="261"/>
    </row>
    <row r="583" spans="17:17" ht="14.25" customHeight="1" x14ac:dyDescent="0.15">
      <c r="Q583" s="261"/>
    </row>
    <row r="584" spans="17:17" ht="14.25" customHeight="1" x14ac:dyDescent="0.15">
      <c r="Q584" s="261"/>
    </row>
    <row r="585" spans="17:17" ht="14.25" customHeight="1" x14ac:dyDescent="0.15">
      <c r="Q585" s="261"/>
    </row>
    <row r="586" spans="17:17" ht="14.25" customHeight="1" x14ac:dyDescent="0.15">
      <c r="Q586" s="261"/>
    </row>
    <row r="587" spans="17:17" ht="14.25" customHeight="1" x14ac:dyDescent="0.15">
      <c r="Q587" s="261"/>
    </row>
    <row r="588" spans="17:17" ht="14.25" customHeight="1" x14ac:dyDescent="0.15">
      <c r="Q588" s="261"/>
    </row>
    <row r="589" spans="17:17" ht="14.25" customHeight="1" x14ac:dyDescent="0.15">
      <c r="Q589" s="261"/>
    </row>
    <row r="590" spans="17:17" ht="14.25" customHeight="1" x14ac:dyDescent="0.15">
      <c r="Q590" s="261"/>
    </row>
    <row r="591" spans="17:17" ht="14.25" customHeight="1" x14ac:dyDescent="0.15">
      <c r="Q591" s="261"/>
    </row>
    <row r="592" spans="17:17" ht="14.25" customHeight="1" x14ac:dyDescent="0.15">
      <c r="Q592" s="261"/>
    </row>
    <row r="593" spans="17:17" ht="14.25" customHeight="1" x14ac:dyDescent="0.15">
      <c r="Q593" s="261"/>
    </row>
    <row r="594" spans="17:17" ht="14.25" customHeight="1" x14ac:dyDescent="0.15">
      <c r="Q594" s="261"/>
    </row>
    <row r="595" spans="17:17" ht="14.25" customHeight="1" x14ac:dyDescent="0.15">
      <c r="Q595" s="261"/>
    </row>
    <row r="596" spans="17:17" ht="14.25" customHeight="1" x14ac:dyDescent="0.15">
      <c r="Q596" s="261"/>
    </row>
    <row r="597" spans="17:17" ht="14.25" customHeight="1" x14ac:dyDescent="0.15">
      <c r="Q597" s="261"/>
    </row>
    <row r="598" spans="17:17" ht="14.25" customHeight="1" x14ac:dyDescent="0.15">
      <c r="Q598" s="261"/>
    </row>
    <row r="599" spans="17:17" ht="14.25" customHeight="1" x14ac:dyDescent="0.15">
      <c r="Q599" s="261"/>
    </row>
    <row r="600" spans="17:17" ht="14.25" customHeight="1" x14ac:dyDescent="0.15">
      <c r="Q600" s="261"/>
    </row>
    <row r="601" spans="17:17" ht="14.25" customHeight="1" x14ac:dyDescent="0.15">
      <c r="Q601" s="261"/>
    </row>
    <row r="602" spans="17:17" ht="14.25" customHeight="1" x14ac:dyDescent="0.15">
      <c r="Q602" s="261"/>
    </row>
    <row r="603" spans="17:17" ht="14.25" customHeight="1" x14ac:dyDescent="0.15">
      <c r="Q603" s="261"/>
    </row>
    <row r="604" spans="17:17" ht="14.25" customHeight="1" x14ac:dyDescent="0.15">
      <c r="Q604" s="261"/>
    </row>
    <row r="605" spans="17:17" ht="14.25" customHeight="1" x14ac:dyDescent="0.15">
      <c r="Q605" s="261"/>
    </row>
    <row r="606" spans="17:17" ht="14.25" customHeight="1" x14ac:dyDescent="0.15">
      <c r="Q606" s="261"/>
    </row>
    <row r="607" spans="17:17" ht="14.25" customHeight="1" x14ac:dyDescent="0.15">
      <c r="Q607" s="261"/>
    </row>
    <row r="608" spans="17:17" ht="14.25" customHeight="1" x14ac:dyDescent="0.15">
      <c r="Q608" s="261"/>
    </row>
    <row r="609" spans="17:17" ht="14.25" customHeight="1" x14ac:dyDescent="0.15">
      <c r="Q609" s="261"/>
    </row>
    <row r="610" spans="17:17" ht="14.25" customHeight="1" x14ac:dyDescent="0.15">
      <c r="Q610" s="261"/>
    </row>
    <row r="611" spans="17:17" ht="14.25" customHeight="1" x14ac:dyDescent="0.15">
      <c r="Q611" s="261"/>
    </row>
    <row r="612" spans="17:17" ht="14.25" customHeight="1" x14ac:dyDescent="0.15">
      <c r="Q612" s="261"/>
    </row>
    <row r="613" spans="17:17" ht="14.25" customHeight="1" x14ac:dyDescent="0.15">
      <c r="Q613" s="261"/>
    </row>
    <row r="614" spans="17:17" ht="14.25" customHeight="1" x14ac:dyDescent="0.15">
      <c r="Q614" s="261"/>
    </row>
    <row r="615" spans="17:17" ht="14.25" customHeight="1" x14ac:dyDescent="0.15">
      <c r="Q615" s="261"/>
    </row>
    <row r="616" spans="17:17" ht="14.25" customHeight="1" x14ac:dyDescent="0.15">
      <c r="Q616" s="261"/>
    </row>
    <row r="617" spans="17:17" ht="14.25" customHeight="1" x14ac:dyDescent="0.15">
      <c r="Q617" s="261"/>
    </row>
    <row r="618" spans="17:17" ht="14.25" customHeight="1" x14ac:dyDescent="0.15">
      <c r="Q618" s="261"/>
    </row>
    <row r="619" spans="17:17" ht="14.25" customHeight="1" x14ac:dyDescent="0.15">
      <c r="Q619" s="261"/>
    </row>
    <row r="620" spans="17:17" ht="14.25" customHeight="1" x14ac:dyDescent="0.15">
      <c r="Q620" s="261"/>
    </row>
    <row r="621" spans="17:17" ht="14.25" customHeight="1" x14ac:dyDescent="0.15">
      <c r="Q621" s="261"/>
    </row>
    <row r="622" spans="17:17" ht="14.25" customHeight="1" x14ac:dyDescent="0.15">
      <c r="Q622" s="261"/>
    </row>
    <row r="623" spans="17:17" ht="14.25" customHeight="1" x14ac:dyDescent="0.15">
      <c r="Q623" s="261"/>
    </row>
    <row r="624" spans="17:17" ht="14.25" customHeight="1" x14ac:dyDescent="0.15">
      <c r="Q624" s="261"/>
    </row>
    <row r="625" spans="17:17" ht="14.25" customHeight="1" x14ac:dyDescent="0.15">
      <c r="Q625" s="261"/>
    </row>
    <row r="626" spans="17:17" ht="14.25" customHeight="1" x14ac:dyDescent="0.15">
      <c r="Q626" s="261"/>
    </row>
    <row r="627" spans="17:17" ht="14.25" customHeight="1" x14ac:dyDescent="0.15">
      <c r="Q627" s="261"/>
    </row>
    <row r="628" spans="17:17" ht="14.25" customHeight="1" x14ac:dyDescent="0.15">
      <c r="Q628" s="261"/>
    </row>
    <row r="629" spans="17:17" ht="14.25" customHeight="1" x14ac:dyDescent="0.15">
      <c r="Q629" s="261"/>
    </row>
    <row r="630" spans="17:17" ht="14.25" customHeight="1" x14ac:dyDescent="0.15">
      <c r="Q630" s="261"/>
    </row>
    <row r="631" spans="17:17" ht="14.25" customHeight="1" x14ac:dyDescent="0.15">
      <c r="Q631" s="261"/>
    </row>
    <row r="632" spans="17:17" ht="14.25" customHeight="1" x14ac:dyDescent="0.15">
      <c r="Q632" s="261"/>
    </row>
    <row r="633" spans="17:17" ht="14.25" customHeight="1" x14ac:dyDescent="0.15">
      <c r="Q633" s="261"/>
    </row>
    <row r="634" spans="17:17" ht="14.25" customHeight="1" x14ac:dyDescent="0.15">
      <c r="Q634" s="261"/>
    </row>
    <row r="635" spans="17:17" ht="14.25" customHeight="1" x14ac:dyDescent="0.15">
      <c r="Q635" s="261"/>
    </row>
    <row r="636" spans="17:17" ht="14.25" customHeight="1" x14ac:dyDescent="0.15">
      <c r="Q636" s="261"/>
    </row>
    <row r="637" spans="17:17" ht="14.25" customHeight="1" x14ac:dyDescent="0.15">
      <c r="Q637" s="261"/>
    </row>
    <row r="638" spans="17:17" ht="14.25" customHeight="1" x14ac:dyDescent="0.15">
      <c r="Q638" s="261"/>
    </row>
    <row r="639" spans="17:17" ht="14.25" customHeight="1" x14ac:dyDescent="0.15">
      <c r="Q639" s="261"/>
    </row>
    <row r="640" spans="17:17" ht="14.25" customHeight="1" x14ac:dyDescent="0.15">
      <c r="Q640" s="261"/>
    </row>
    <row r="641" spans="17:17" ht="14.25" customHeight="1" x14ac:dyDescent="0.15">
      <c r="Q641" s="261"/>
    </row>
    <row r="642" spans="17:17" ht="14.25" customHeight="1" x14ac:dyDescent="0.15">
      <c r="Q642" s="261"/>
    </row>
    <row r="643" spans="17:17" ht="14.25" customHeight="1" x14ac:dyDescent="0.15">
      <c r="Q643" s="261"/>
    </row>
    <row r="644" spans="17:17" ht="14.25" customHeight="1" x14ac:dyDescent="0.15">
      <c r="Q644" s="261"/>
    </row>
    <row r="645" spans="17:17" ht="14.25" customHeight="1" x14ac:dyDescent="0.15">
      <c r="Q645" s="261"/>
    </row>
    <row r="646" spans="17:17" ht="14.25" customHeight="1" x14ac:dyDescent="0.15">
      <c r="Q646" s="261"/>
    </row>
    <row r="647" spans="17:17" ht="14.25" customHeight="1" x14ac:dyDescent="0.15">
      <c r="Q647" s="261"/>
    </row>
    <row r="648" spans="17:17" ht="14.25" customHeight="1" x14ac:dyDescent="0.15">
      <c r="Q648" s="261"/>
    </row>
    <row r="649" spans="17:17" ht="14.25" customHeight="1" x14ac:dyDescent="0.15">
      <c r="Q649" s="261"/>
    </row>
    <row r="650" spans="17:17" ht="14.25" customHeight="1" x14ac:dyDescent="0.15">
      <c r="Q650" s="261"/>
    </row>
    <row r="651" spans="17:17" ht="14.25" customHeight="1" x14ac:dyDescent="0.15">
      <c r="Q651" s="261"/>
    </row>
    <row r="652" spans="17:17" ht="14.25" customHeight="1" x14ac:dyDescent="0.15">
      <c r="Q652" s="261"/>
    </row>
    <row r="653" spans="17:17" ht="14.25" customHeight="1" x14ac:dyDescent="0.15">
      <c r="Q653" s="261"/>
    </row>
    <row r="654" spans="17:17" ht="14.25" customHeight="1" x14ac:dyDescent="0.15">
      <c r="Q654" s="261"/>
    </row>
    <row r="655" spans="17:17" ht="14.25" customHeight="1" x14ac:dyDescent="0.15">
      <c r="Q655" s="261"/>
    </row>
    <row r="656" spans="17:17" ht="14.25" customHeight="1" x14ac:dyDescent="0.15">
      <c r="Q656" s="261"/>
    </row>
    <row r="657" spans="17:17" ht="14.25" customHeight="1" x14ac:dyDescent="0.15">
      <c r="Q657" s="261"/>
    </row>
    <row r="658" spans="17:17" ht="14.25" customHeight="1" x14ac:dyDescent="0.15">
      <c r="Q658" s="261"/>
    </row>
    <row r="659" spans="17:17" ht="14.25" customHeight="1" x14ac:dyDescent="0.15">
      <c r="Q659" s="261"/>
    </row>
    <row r="660" spans="17:17" ht="14.25" customHeight="1" x14ac:dyDescent="0.15">
      <c r="Q660" s="261"/>
    </row>
    <row r="661" spans="17:17" ht="14.25" customHeight="1" x14ac:dyDescent="0.15">
      <c r="Q661" s="261"/>
    </row>
    <row r="662" spans="17:17" ht="14.25" customHeight="1" x14ac:dyDescent="0.15">
      <c r="Q662" s="261"/>
    </row>
    <row r="663" spans="17:17" ht="14.25" customHeight="1" x14ac:dyDescent="0.15">
      <c r="Q663" s="261"/>
    </row>
    <row r="664" spans="17:17" ht="14.25" customHeight="1" x14ac:dyDescent="0.15">
      <c r="Q664" s="261"/>
    </row>
    <row r="665" spans="17:17" ht="14.25" customHeight="1" x14ac:dyDescent="0.15">
      <c r="Q665" s="261"/>
    </row>
    <row r="666" spans="17:17" ht="14.25" customHeight="1" x14ac:dyDescent="0.15">
      <c r="Q666" s="261"/>
    </row>
    <row r="667" spans="17:17" ht="14.25" customHeight="1" x14ac:dyDescent="0.15">
      <c r="Q667" s="261"/>
    </row>
    <row r="668" spans="17:17" ht="14.25" customHeight="1" x14ac:dyDescent="0.15">
      <c r="Q668" s="261"/>
    </row>
    <row r="669" spans="17:17" ht="14.25" customHeight="1" x14ac:dyDescent="0.15">
      <c r="Q669" s="261"/>
    </row>
    <row r="670" spans="17:17" ht="14.25" customHeight="1" x14ac:dyDescent="0.15">
      <c r="Q670" s="261"/>
    </row>
    <row r="671" spans="17:17" ht="14.25" customHeight="1" x14ac:dyDescent="0.15">
      <c r="Q671" s="261"/>
    </row>
    <row r="672" spans="17:17" ht="14.25" customHeight="1" x14ac:dyDescent="0.15">
      <c r="Q672" s="261"/>
    </row>
    <row r="673" spans="17:17" ht="14.25" customHeight="1" x14ac:dyDescent="0.15">
      <c r="Q673" s="261"/>
    </row>
    <row r="674" spans="17:17" ht="14.25" customHeight="1" x14ac:dyDescent="0.15">
      <c r="Q674" s="261"/>
    </row>
    <row r="675" spans="17:17" ht="14.25" customHeight="1" x14ac:dyDescent="0.15">
      <c r="Q675" s="261"/>
    </row>
    <row r="676" spans="17:17" ht="14.25" customHeight="1" x14ac:dyDescent="0.15">
      <c r="Q676" s="261"/>
    </row>
    <row r="677" spans="17:17" ht="14.25" customHeight="1" x14ac:dyDescent="0.15">
      <c r="Q677" s="261"/>
    </row>
    <row r="678" spans="17:17" ht="14.25" customHeight="1" x14ac:dyDescent="0.15">
      <c r="Q678" s="261"/>
    </row>
    <row r="679" spans="17:17" ht="14.25" customHeight="1" x14ac:dyDescent="0.15">
      <c r="Q679" s="261"/>
    </row>
    <row r="680" spans="17:17" ht="14.25" customHeight="1" x14ac:dyDescent="0.15">
      <c r="Q680" s="261"/>
    </row>
    <row r="681" spans="17:17" ht="14.25" customHeight="1" x14ac:dyDescent="0.15">
      <c r="Q681" s="261"/>
    </row>
    <row r="682" spans="17:17" ht="14.25" customHeight="1" x14ac:dyDescent="0.15">
      <c r="Q682" s="261"/>
    </row>
    <row r="683" spans="17:17" ht="14.25" customHeight="1" x14ac:dyDescent="0.15">
      <c r="Q683" s="261"/>
    </row>
    <row r="684" spans="17:17" ht="14.25" customHeight="1" x14ac:dyDescent="0.15">
      <c r="Q684" s="261"/>
    </row>
    <row r="685" spans="17:17" ht="14.25" customHeight="1" x14ac:dyDescent="0.15">
      <c r="Q685" s="261"/>
    </row>
    <row r="686" spans="17:17" ht="14.25" customHeight="1" x14ac:dyDescent="0.15">
      <c r="Q686" s="261"/>
    </row>
    <row r="687" spans="17:17" ht="14.25" customHeight="1" x14ac:dyDescent="0.15">
      <c r="Q687" s="261"/>
    </row>
    <row r="688" spans="17:17" ht="14.25" customHeight="1" x14ac:dyDescent="0.15">
      <c r="Q688" s="261"/>
    </row>
    <row r="689" spans="17:17" ht="14.25" customHeight="1" x14ac:dyDescent="0.15">
      <c r="Q689" s="261"/>
    </row>
    <row r="690" spans="17:17" ht="14.25" customHeight="1" x14ac:dyDescent="0.15">
      <c r="Q690" s="261"/>
    </row>
    <row r="691" spans="17:17" ht="14.25" customHeight="1" x14ac:dyDescent="0.15">
      <c r="Q691" s="261"/>
    </row>
    <row r="692" spans="17:17" ht="14.25" customHeight="1" x14ac:dyDescent="0.15">
      <c r="Q692" s="261"/>
    </row>
    <row r="693" spans="17:17" ht="14.25" customHeight="1" x14ac:dyDescent="0.15">
      <c r="Q693" s="261"/>
    </row>
    <row r="694" spans="17:17" ht="14.25" customHeight="1" x14ac:dyDescent="0.15">
      <c r="Q694" s="261"/>
    </row>
    <row r="695" spans="17:17" ht="14.25" customHeight="1" x14ac:dyDescent="0.15">
      <c r="Q695" s="261"/>
    </row>
    <row r="696" spans="17:17" ht="14.25" customHeight="1" x14ac:dyDescent="0.15">
      <c r="Q696" s="261"/>
    </row>
    <row r="697" spans="17:17" ht="14.25" customHeight="1" x14ac:dyDescent="0.15">
      <c r="Q697" s="261"/>
    </row>
    <row r="698" spans="17:17" ht="14.25" customHeight="1" x14ac:dyDescent="0.15">
      <c r="Q698" s="261"/>
    </row>
    <row r="699" spans="17:17" ht="14.25" customHeight="1" x14ac:dyDescent="0.15">
      <c r="Q699" s="261"/>
    </row>
    <row r="700" spans="17:17" ht="14.25" customHeight="1" x14ac:dyDescent="0.15">
      <c r="Q700" s="261"/>
    </row>
    <row r="701" spans="17:17" ht="14.25" customHeight="1" x14ac:dyDescent="0.15">
      <c r="Q701" s="261"/>
    </row>
    <row r="702" spans="17:17" ht="14.25" customHeight="1" x14ac:dyDescent="0.15">
      <c r="Q702" s="261"/>
    </row>
    <row r="703" spans="17:17" ht="14.25" customHeight="1" x14ac:dyDescent="0.15">
      <c r="Q703" s="261"/>
    </row>
    <row r="704" spans="17:17" ht="14.25" customHeight="1" x14ac:dyDescent="0.15">
      <c r="Q704" s="261"/>
    </row>
    <row r="705" spans="17:17" ht="14.25" customHeight="1" x14ac:dyDescent="0.15">
      <c r="Q705" s="261"/>
    </row>
    <row r="706" spans="17:17" ht="14.25" customHeight="1" x14ac:dyDescent="0.15">
      <c r="Q706" s="261"/>
    </row>
    <row r="707" spans="17:17" ht="14.25" customHeight="1" x14ac:dyDescent="0.15">
      <c r="Q707" s="261"/>
    </row>
    <row r="708" spans="17:17" ht="14.25" customHeight="1" x14ac:dyDescent="0.15">
      <c r="Q708" s="261"/>
    </row>
    <row r="709" spans="17:17" ht="14.25" customHeight="1" x14ac:dyDescent="0.15">
      <c r="Q709" s="261"/>
    </row>
    <row r="710" spans="17:17" ht="14.25" customHeight="1" x14ac:dyDescent="0.15">
      <c r="Q710" s="261"/>
    </row>
    <row r="711" spans="17:17" ht="14.25" customHeight="1" x14ac:dyDescent="0.15">
      <c r="Q711" s="261"/>
    </row>
    <row r="712" spans="17:17" ht="14.25" customHeight="1" x14ac:dyDescent="0.15">
      <c r="Q712" s="261"/>
    </row>
    <row r="713" spans="17:17" ht="14.25" customHeight="1" x14ac:dyDescent="0.15">
      <c r="Q713" s="261"/>
    </row>
    <row r="714" spans="17:17" ht="14.25" customHeight="1" x14ac:dyDescent="0.15">
      <c r="Q714" s="261"/>
    </row>
    <row r="715" spans="17:17" ht="14.25" customHeight="1" x14ac:dyDescent="0.15">
      <c r="Q715" s="261"/>
    </row>
    <row r="716" spans="17:17" ht="14.25" customHeight="1" x14ac:dyDescent="0.15">
      <c r="Q716" s="261"/>
    </row>
    <row r="717" spans="17:17" ht="14.25" customHeight="1" x14ac:dyDescent="0.15">
      <c r="Q717" s="261"/>
    </row>
    <row r="718" spans="17:17" ht="14.25" customHeight="1" x14ac:dyDescent="0.15">
      <c r="Q718" s="261"/>
    </row>
    <row r="719" spans="17:17" ht="14.25" customHeight="1" x14ac:dyDescent="0.15">
      <c r="Q719" s="261"/>
    </row>
    <row r="720" spans="17:17" ht="14.25" customHeight="1" x14ac:dyDescent="0.15">
      <c r="Q720" s="261"/>
    </row>
    <row r="721" spans="17:17" ht="14.25" customHeight="1" x14ac:dyDescent="0.15">
      <c r="Q721" s="261"/>
    </row>
    <row r="722" spans="17:17" ht="14.25" customHeight="1" x14ac:dyDescent="0.15">
      <c r="Q722" s="261"/>
    </row>
    <row r="723" spans="17:17" ht="14.25" customHeight="1" x14ac:dyDescent="0.15">
      <c r="Q723" s="261"/>
    </row>
    <row r="724" spans="17:17" ht="14.25" customHeight="1" x14ac:dyDescent="0.15">
      <c r="Q724" s="261"/>
    </row>
    <row r="725" spans="17:17" ht="14.25" customHeight="1" x14ac:dyDescent="0.15">
      <c r="Q725" s="261"/>
    </row>
    <row r="726" spans="17:17" ht="14.25" customHeight="1" x14ac:dyDescent="0.15">
      <c r="Q726" s="261"/>
    </row>
    <row r="727" spans="17:17" ht="14.25" customHeight="1" x14ac:dyDescent="0.15">
      <c r="Q727" s="261"/>
    </row>
    <row r="728" spans="17:17" ht="14.25" customHeight="1" x14ac:dyDescent="0.15">
      <c r="Q728" s="261"/>
    </row>
    <row r="729" spans="17:17" ht="14.25" customHeight="1" x14ac:dyDescent="0.15">
      <c r="Q729" s="261"/>
    </row>
    <row r="730" spans="17:17" ht="14.25" customHeight="1" x14ac:dyDescent="0.15">
      <c r="Q730" s="261"/>
    </row>
    <row r="731" spans="17:17" ht="14.25" customHeight="1" x14ac:dyDescent="0.15">
      <c r="Q731" s="261"/>
    </row>
    <row r="732" spans="17:17" ht="14.25" customHeight="1" x14ac:dyDescent="0.15">
      <c r="Q732" s="261"/>
    </row>
    <row r="733" spans="17:17" ht="14.25" customHeight="1" x14ac:dyDescent="0.15">
      <c r="Q733" s="261"/>
    </row>
    <row r="734" spans="17:17" ht="14.25" customHeight="1" x14ac:dyDescent="0.15">
      <c r="Q734" s="261"/>
    </row>
    <row r="735" spans="17:17" ht="14.25" customHeight="1" x14ac:dyDescent="0.15">
      <c r="Q735" s="261"/>
    </row>
    <row r="736" spans="17:17" ht="14.25" customHeight="1" x14ac:dyDescent="0.15">
      <c r="Q736" s="261"/>
    </row>
    <row r="737" spans="17:17" ht="14.25" customHeight="1" x14ac:dyDescent="0.15">
      <c r="Q737" s="261"/>
    </row>
    <row r="738" spans="17:17" ht="14.25" customHeight="1" x14ac:dyDescent="0.15">
      <c r="Q738" s="261"/>
    </row>
    <row r="739" spans="17:17" ht="14.25" customHeight="1" x14ac:dyDescent="0.15">
      <c r="Q739" s="261"/>
    </row>
    <row r="740" spans="17:17" ht="14.25" customHeight="1" x14ac:dyDescent="0.15">
      <c r="Q740" s="261"/>
    </row>
    <row r="741" spans="17:17" ht="14.25" customHeight="1" x14ac:dyDescent="0.15">
      <c r="Q741" s="261"/>
    </row>
    <row r="742" spans="17:17" ht="14.25" customHeight="1" x14ac:dyDescent="0.15">
      <c r="Q742" s="261"/>
    </row>
    <row r="743" spans="17:17" ht="14.25" customHeight="1" x14ac:dyDescent="0.15">
      <c r="Q743" s="261"/>
    </row>
    <row r="744" spans="17:17" ht="14.25" customHeight="1" x14ac:dyDescent="0.15">
      <c r="Q744" s="261"/>
    </row>
    <row r="745" spans="17:17" ht="14.25" customHeight="1" x14ac:dyDescent="0.15">
      <c r="Q745" s="261"/>
    </row>
    <row r="746" spans="17:17" ht="14.25" customHeight="1" x14ac:dyDescent="0.15">
      <c r="Q746" s="261"/>
    </row>
    <row r="747" spans="17:17" ht="14.25" customHeight="1" x14ac:dyDescent="0.15">
      <c r="Q747" s="261"/>
    </row>
    <row r="748" spans="17:17" ht="14.25" customHeight="1" x14ac:dyDescent="0.15">
      <c r="Q748" s="261"/>
    </row>
    <row r="749" spans="17:17" ht="14.25" customHeight="1" x14ac:dyDescent="0.15">
      <c r="Q749" s="261"/>
    </row>
    <row r="750" spans="17:17" ht="14.25" customHeight="1" x14ac:dyDescent="0.15">
      <c r="Q750" s="261"/>
    </row>
    <row r="751" spans="17:17" ht="14.25" customHeight="1" x14ac:dyDescent="0.15">
      <c r="Q751" s="261"/>
    </row>
    <row r="752" spans="17:17" ht="14.25" customHeight="1" x14ac:dyDescent="0.15">
      <c r="Q752" s="261"/>
    </row>
    <row r="753" spans="17:17" ht="14.25" customHeight="1" x14ac:dyDescent="0.15">
      <c r="Q753" s="261"/>
    </row>
    <row r="754" spans="17:17" ht="14.25" customHeight="1" x14ac:dyDescent="0.15">
      <c r="Q754" s="261"/>
    </row>
    <row r="755" spans="17:17" ht="14.25" customHeight="1" x14ac:dyDescent="0.15">
      <c r="Q755" s="261"/>
    </row>
    <row r="756" spans="17:17" ht="14.25" customHeight="1" x14ac:dyDescent="0.15">
      <c r="Q756" s="261"/>
    </row>
    <row r="757" spans="17:17" ht="14.25" customHeight="1" x14ac:dyDescent="0.15">
      <c r="Q757" s="261"/>
    </row>
    <row r="758" spans="17:17" ht="14.25" customHeight="1" x14ac:dyDescent="0.15">
      <c r="Q758" s="261"/>
    </row>
    <row r="759" spans="17:17" ht="14.25" customHeight="1" x14ac:dyDescent="0.15">
      <c r="Q759" s="261"/>
    </row>
    <row r="760" spans="17:17" ht="14.25" customHeight="1" x14ac:dyDescent="0.15">
      <c r="Q760" s="261"/>
    </row>
    <row r="761" spans="17:17" ht="14.25" customHeight="1" x14ac:dyDescent="0.15">
      <c r="Q761" s="261"/>
    </row>
    <row r="762" spans="17:17" ht="14.25" customHeight="1" x14ac:dyDescent="0.15">
      <c r="Q762" s="261"/>
    </row>
    <row r="763" spans="17:17" ht="14.25" customHeight="1" x14ac:dyDescent="0.15">
      <c r="Q763" s="261"/>
    </row>
    <row r="764" spans="17:17" ht="14.25" customHeight="1" x14ac:dyDescent="0.15">
      <c r="Q764" s="261"/>
    </row>
    <row r="765" spans="17:17" ht="14.25" customHeight="1" x14ac:dyDescent="0.15">
      <c r="Q765" s="261"/>
    </row>
    <row r="766" spans="17:17" ht="14.25" customHeight="1" x14ac:dyDescent="0.15">
      <c r="Q766" s="261"/>
    </row>
    <row r="767" spans="17:17" ht="14.25" customHeight="1" x14ac:dyDescent="0.15">
      <c r="Q767" s="261"/>
    </row>
    <row r="768" spans="17:17" ht="14.25" customHeight="1" x14ac:dyDescent="0.15">
      <c r="Q768" s="261"/>
    </row>
    <row r="769" spans="17:17" ht="14.25" customHeight="1" x14ac:dyDescent="0.15">
      <c r="Q769" s="261"/>
    </row>
    <row r="770" spans="17:17" ht="14.25" customHeight="1" x14ac:dyDescent="0.15">
      <c r="Q770" s="261"/>
    </row>
    <row r="771" spans="17:17" ht="14.25" customHeight="1" x14ac:dyDescent="0.15">
      <c r="Q771" s="261"/>
    </row>
    <row r="772" spans="17:17" ht="14.25" customHeight="1" x14ac:dyDescent="0.15">
      <c r="Q772" s="261"/>
    </row>
    <row r="773" spans="17:17" ht="14.25" customHeight="1" x14ac:dyDescent="0.15">
      <c r="Q773" s="261"/>
    </row>
    <row r="774" spans="17:17" ht="14.25" customHeight="1" x14ac:dyDescent="0.15">
      <c r="Q774" s="261"/>
    </row>
    <row r="775" spans="17:17" ht="14.25" customHeight="1" x14ac:dyDescent="0.15">
      <c r="Q775" s="261"/>
    </row>
    <row r="776" spans="17:17" ht="14.25" customHeight="1" x14ac:dyDescent="0.15">
      <c r="Q776" s="261"/>
    </row>
    <row r="777" spans="17:17" ht="14.25" customHeight="1" x14ac:dyDescent="0.15">
      <c r="Q777" s="261"/>
    </row>
    <row r="778" spans="17:17" ht="14.25" customHeight="1" x14ac:dyDescent="0.15">
      <c r="Q778" s="261"/>
    </row>
    <row r="779" spans="17:17" ht="14.25" customHeight="1" x14ac:dyDescent="0.15">
      <c r="Q779" s="261"/>
    </row>
    <row r="780" spans="17:17" ht="14.25" customHeight="1" x14ac:dyDescent="0.15">
      <c r="Q780" s="261"/>
    </row>
    <row r="781" spans="17:17" ht="14.25" customHeight="1" x14ac:dyDescent="0.15">
      <c r="Q781" s="261"/>
    </row>
    <row r="782" spans="17:17" ht="14.25" customHeight="1" x14ac:dyDescent="0.15">
      <c r="Q782" s="261"/>
    </row>
    <row r="783" spans="17:17" ht="14.25" customHeight="1" x14ac:dyDescent="0.15">
      <c r="Q783" s="261"/>
    </row>
    <row r="784" spans="17:17" ht="14.25" customHeight="1" x14ac:dyDescent="0.15">
      <c r="Q784" s="261"/>
    </row>
    <row r="785" spans="17:17" ht="14.25" customHeight="1" x14ac:dyDescent="0.15">
      <c r="Q785" s="261"/>
    </row>
    <row r="786" spans="17:17" ht="14.25" customHeight="1" x14ac:dyDescent="0.15">
      <c r="Q786" s="261"/>
    </row>
    <row r="787" spans="17:17" ht="14.25" customHeight="1" x14ac:dyDescent="0.15">
      <c r="Q787" s="261"/>
    </row>
    <row r="788" spans="17:17" ht="14.25" customHeight="1" x14ac:dyDescent="0.15">
      <c r="Q788" s="261"/>
    </row>
    <row r="789" spans="17:17" ht="14.25" customHeight="1" x14ac:dyDescent="0.15">
      <c r="Q789" s="261"/>
    </row>
    <row r="790" spans="17:17" ht="14.25" customHeight="1" x14ac:dyDescent="0.15">
      <c r="Q790" s="261"/>
    </row>
    <row r="791" spans="17:17" ht="14.25" customHeight="1" x14ac:dyDescent="0.15">
      <c r="Q791" s="261"/>
    </row>
    <row r="792" spans="17:17" ht="14.25" customHeight="1" x14ac:dyDescent="0.15">
      <c r="Q792" s="261"/>
    </row>
    <row r="793" spans="17:17" ht="14.25" customHeight="1" x14ac:dyDescent="0.15">
      <c r="Q793" s="261"/>
    </row>
    <row r="794" spans="17:17" ht="14.25" customHeight="1" x14ac:dyDescent="0.15">
      <c r="Q794" s="261"/>
    </row>
    <row r="795" spans="17:17" ht="14.25" customHeight="1" x14ac:dyDescent="0.15">
      <c r="Q795" s="261"/>
    </row>
    <row r="796" spans="17:17" ht="14.25" customHeight="1" x14ac:dyDescent="0.15">
      <c r="Q796" s="261"/>
    </row>
    <row r="797" spans="17:17" ht="14.25" customHeight="1" x14ac:dyDescent="0.15">
      <c r="Q797" s="261"/>
    </row>
    <row r="798" spans="17:17" ht="14.25" customHeight="1" x14ac:dyDescent="0.15">
      <c r="Q798" s="261"/>
    </row>
    <row r="799" spans="17:17" ht="14.25" customHeight="1" x14ac:dyDescent="0.15">
      <c r="Q799" s="261"/>
    </row>
    <row r="800" spans="17:17" ht="14.25" customHeight="1" x14ac:dyDescent="0.15">
      <c r="Q800" s="261"/>
    </row>
    <row r="801" spans="17:17" ht="14.25" customHeight="1" x14ac:dyDescent="0.15">
      <c r="Q801" s="261"/>
    </row>
    <row r="802" spans="17:17" ht="14.25" customHeight="1" x14ac:dyDescent="0.15">
      <c r="Q802" s="261"/>
    </row>
    <row r="803" spans="17:17" ht="14.25" customHeight="1" x14ac:dyDescent="0.15">
      <c r="Q803" s="261"/>
    </row>
    <row r="804" spans="17:17" ht="14.25" customHeight="1" x14ac:dyDescent="0.15">
      <c r="Q804" s="261"/>
    </row>
    <row r="805" spans="17:17" ht="14.25" customHeight="1" x14ac:dyDescent="0.15">
      <c r="Q805" s="261"/>
    </row>
    <row r="806" spans="17:17" ht="14.25" customHeight="1" x14ac:dyDescent="0.15">
      <c r="Q806" s="261"/>
    </row>
    <row r="807" spans="17:17" ht="14.25" customHeight="1" x14ac:dyDescent="0.15">
      <c r="Q807" s="261"/>
    </row>
    <row r="808" spans="17:17" ht="14.25" customHeight="1" x14ac:dyDescent="0.15">
      <c r="Q808" s="261"/>
    </row>
    <row r="809" spans="17:17" ht="14.25" customHeight="1" x14ac:dyDescent="0.15">
      <c r="Q809" s="261"/>
    </row>
    <row r="810" spans="17:17" ht="14.25" customHeight="1" x14ac:dyDescent="0.15">
      <c r="Q810" s="261"/>
    </row>
    <row r="811" spans="17:17" ht="14.25" customHeight="1" x14ac:dyDescent="0.15">
      <c r="Q811" s="261"/>
    </row>
    <row r="812" spans="17:17" ht="14.25" customHeight="1" x14ac:dyDescent="0.15">
      <c r="Q812" s="261"/>
    </row>
    <row r="813" spans="17:17" ht="14.25" customHeight="1" x14ac:dyDescent="0.15">
      <c r="Q813" s="261"/>
    </row>
    <row r="814" spans="17:17" ht="14.25" customHeight="1" x14ac:dyDescent="0.15">
      <c r="Q814" s="261"/>
    </row>
    <row r="815" spans="17:17" ht="14.25" customHeight="1" x14ac:dyDescent="0.15">
      <c r="Q815" s="261"/>
    </row>
    <row r="816" spans="17:17" ht="14.25" customHeight="1" x14ac:dyDescent="0.15">
      <c r="Q816" s="261"/>
    </row>
    <row r="817" spans="17:17" ht="14.25" customHeight="1" x14ac:dyDescent="0.15">
      <c r="Q817" s="261"/>
    </row>
    <row r="818" spans="17:17" ht="14.25" customHeight="1" x14ac:dyDescent="0.15">
      <c r="Q818" s="261"/>
    </row>
    <row r="819" spans="17:17" ht="14.25" customHeight="1" x14ac:dyDescent="0.15">
      <c r="Q819" s="261"/>
    </row>
    <row r="820" spans="17:17" ht="14.25" customHeight="1" x14ac:dyDescent="0.15">
      <c r="Q820" s="261"/>
    </row>
    <row r="821" spans="17:17" ht="14.25" customHeight="1" x14ac:dyDescent="0.15">
      <c r="Q821" s="261"/>
    </row>
    <row r="822" spans="17:17" ht="14.25" customHeight="1" x14ac:dyDescent="0.15">
      <c r="Q822" s="261"/>
    </row>
    <row r="823" spans="17:17" ht="14.25" customHeight="1" x14ac:dyDescent="0.15">
      <c r="Q823" s="261"/>
    </row>
    <row r="824" spans="17:17" ht="14.25" customHeight="1" x14ac:dyDescent="0.15">
      <c r="Q824" s="261"/>
    </row>
    <row r="825" spans="17:17" ht="14.25" customHeight="1" x14ac:dyDescent="0.15">
      <c r="Q825" s="261"/>
    </row>
    <row r="826" spans="17:17" ht="14.25" customHeight="1" x14ac:dyDescent="0.15">
      <c r="Q826" s="261"/>
    </row>
    <row r="827" spans="17:17" ht="14.25" customHeight="1" x14ac:dyDescent="0.15">
      <c r="Q827" s="261"/>
    </row>
    <row r="828" spans="17:17" ht="14.25" customHeight="1" x14ac:dyDescent="0.15">
      <c r="Q828" s="261"/>
    </row>
    <row r="829" spans="17:17" ht="14.25" customHeight="1" x14ac:dyDescent="0.15">
      <c r="Q829" s="261"/>
    </row>
    <row r="830" spans="17:17" ht="14.25" customHeight="1" x14ac:dyDescent="0.15">
      <c r="Q830" s="261"/>
    </row>
    <row r="831" spans="17:17" ht="14.25" customHeight="1" x14ac:dyDescent="0.15">
      <c r="Q831" s="261"/>
    </row>
    <row r="832" spans="17:17" ht="14.25" customHeight="1" x14ac:dyDescent="0.15">
      <c r="Q832" s="261"/>
    </row>
    <row r="833" spans="17:17" ht="14.25" customHeight="1" x14ac:dyDescent="0.15">
      <c r="Q833" s="261"/>
    </row>
    <row r="834" spans="17:17" ht="14.25" customHeight="1" x14ac:dyDescent="0.15">
      <c r="Q834" s="261"/>
    </row>
    <row r="835" spans="17:17" ht="14.25" customHeight="1" x14ac:dyDescent="0.15">
      <c r="Q835" s="261"/>
    </row>
    <row r="836" spans="17:17" ht="14.25" customHeight="1" x14ac:dyDescent="0.15">
      <c r="Q836" s="261"/>
    </row>
    <row r="837" spans="17:17" ht="14.25" customHeight="1" x14ac:dyDescent="0.15">
      <c r="Q837" s="261"/>
    </row>
    <row r="838" spans="17:17" ht="14.25" customHeight="1" x14ac:dyDescent="0.15">
      <c r="Q838" s="261"/>
    </row>
    <row r="839" spans="17:17" ht="14.25" customHeight="1" x14ac:dyDescent="0.15">
      <c r="Q839" s="261"/>
    </row>
    <row r="840" spans="17:17" ht="14.25" customHeight="1" x14ac:dyDescent="0.15">
      <c r="Q840" s="261"/>
    </row>
    <row r="841" spans="17:17" ht="14.25" customHeight="1" x14ac:dyDescent="0.15">
      <c r="Q841" s="261"/>
    </row>
    <row r="842" spans="17:17" ht="14.25" customHeight="1" x14ac:dyDescent="0.15">
      <c r="Q842" s="261"/>
    </row>
    <row r="843" spans="17:17" ht="14.25" customHeight="1" x14ac:dyDescent="0.15">
      <c r="Q843" s="261"/>
    </row>
    <row r="844" spans="17:17" ht="14.25" customHeight="1" x14ac:dyDescent="0.15">
      <c r="Q844" s="261"/>
    </row>
    <row r="845" spans="17:17" ht="14.25" customHeight="1" x14ac:dyDescent="0.15">
      <c r="Q845" s="261"/>
    </row>
    <row r="846" spans="17:17" ht="14.25" customHeight="1" x14ac:dyDescent="0.15">
      <c r="Q846" s="261"/>
    </row>
    <row r="847" spans="17:17" ht="14.25" customHeight="1" x14ac:dyDescent="0.15">
      <c r="Q847" s="261"/>
    </row>
    <row r="848" spans="17:17" ht="14.25" customHeight="1" x14ac:dyDescent="0.15">
      <c r="Q848" s="261"/>
    </row>
    <row r="849" spans="17:17" ht="14.25" customHeight="1" x14ac:dyDescent="0.15">
      <c r="Q849" s="261"/>
    </row>
    <row r="850" spans="17:17" ht="14.25" customHeight="1" x14ac:dyDescent="0.15">
      <c r="Q850" s="261"/>
    </row>
    <row r="851" spans="17:17" ht="14.25" customHeight="1" x14ac:dyDescent="0.15">
      <c r="Q851" s="261"/>
    </row>
    <row r="852" spans="17:17" ht="14.25" customHeight="1" x14ac:dyDescent="0.15">
      <c r="Q852" s="261"/>
    </row>
    <row r="853" spans="17:17" ht="14.25" customHeight="1" x14ac:dyDescent="0.15">
      <c r="Q853" s="261"/>
    </row>
    <row r="854" spans="17:17" ht="14.25" customHeight="1" x14ac:dyDescent="0.15">
      <c r="Q854" s="261"/>
    </row>
    <row r="855" spans="17:17" ht="14.25" customHeight="1" x14ac:dyDescent="0.15">
      <c r="Q855" s="261"/>
    </row>
    <row r="856" spans="17:17" ht="14.25" customHeight="1" x14ac:dyDescent="0.15">
      <c r="Q856" s="261"/>
    </row>
    <row r="857" spans="17:17" ht="14.25" customHeight="1" x14ac:dyDescent="0.15">
      <c r="Q857" s="261"/>
    </row>
    <row r="858" spans="17:17" ht="14.25" customHeight="1" x14ac:dyDescent="0.15">
      <c r="Q858" s="261"/>
    </row>
    <row r="859" spans="17:17" ht="14.25" customHeight="1" x14ac:dyDescent="0.15">
      <c r="Q859" s="261"/>
    </row>
    <row r="860" spans="17:17" ht="14.25" customHeight="1" x14ac:dyDescent="0.15">
      <c r="Q860" s="261"/>
    </row>
    <row r="861" spans="17:17" ht="14.25" customHeight="1" x14ac:dyDescent="0.15">
      <c r="Q861" s="261"/>
    </row>
    <row r="862" spans="17:17" ht="14.25" customHeight="1" x14ac:dyDescent="0.15">
      <c r="Q862" s="261"/>
    </row>
    <row r="863" spans="17:17" ht="14.25" customHeight="1" x14ac:dyDescent="0.15">
      <c r="Q863" s="261"/>
    </row>
    <row r="864" spans="17:17" ht="14.25" customHeight="1" x14ac:dyDescent="0.15">
      <c r="Q864" s="261"/>
    </row>
    <row r="865" spans="17:17" ht="14.25" customHeight="1" x14ac:dyDescent="0.15">
      <c r="Q865" s="261"/>
    </row>
    <row r="866" spans="17:17" ht="14.25" customHeight="1" x14ac:dyDescent="0.15">
      <c r="Q866" s="261"/>
    </row>
    <row r="867" spans="17:17" ht="14.25" customHeight="1" x14ac:dyDescent="0.15">
      <c r="Q867" s="261"/>
    </row>
    <row r="868" spans="17:17" ht="14.25" customHeight="1" x14ac:dyDescent="0.15">
      <c r="Q868" s="261"/>
    </row>
    <row r="869" spans="17:17" ht="14.25" customHeight="1" x14ac:dyDescent="0.15">
      <c r="Q869" s="261"/>
    </row>
    <row r="870" spans="17:17" ht="14.25" customHeight="1" x14ac:dyDescent="0.15">
      <c r="Q870" s="261"/>
    </row>
    <row r="871" spans="17:17" ht="14.25" customHeight="1" x14ac:dyDescent="0.15">
      <c r="Q871" s="261"/>
    </row>
    <row r="872" spans="17:17" ht="14.25" customHeight="1" x14ac:dyDescent="0.15">
      <c r="Q872" s="261"/>
    </row>
    <row r="873" spans="17:17" ht="14.25" customHeight="1" x14ac:dyDescent="0.15">
      <c r="Q873" s="261"/>
    </row>
    <row r="874" spans="17:17" ht="14.25" customHeight="1" x14ac:dyDescent="0.15">
      <c r="Q874" s="261"/>
    </row>
    <row r="875" spans="17:17" ht="14.25" customHeight="1" x14ac:dyDescent="0.15">
      <c r="Q875" s="261"/>
    </row>
    <row r="876" spans="17:17" ht="14.25" customHeight="1" x14ac:dyDescent="0.15">
      <c r="Q876" s="261"/>
    </row>
    <row r="877" spans="17:17" ht="14.25" customHeight="1" x14ac:dyDescent="0.15">
      <c r="Q877" s="261"/>
    </row>
    <row r="878" spans="17:17" ht="14.25" customHeight="1" x14ac:dyDescent="0.15">
      <c r="Q878" s="261"/>
    </row>
    <row r="879" spans="17:17" ht="14.25" customHeight="1" x14ac:dyDescent="0.15">
      <c r="Q879" s="261"/>
    </row>
    <row r="880" spans="17:17" ht="14.25" customHeight="1" x14ac:dyDescent="0.15">
      <c r="Q880" s="261"/>
    </row>
    <row r="881" spans="17:17" ht="14.25" customHeight="1" x14ac:dyDescent="0.15">
      <c r="Q881" s="261"/>
    </row>
    <row r="882" spans="17:17" ht="14.25" customHeight="1" x14ac:dyDescent="0.15">
      <c r="Q882" s="261"/>
    </row>
    <row r="883" spans="17:17" ht="14.25" customHeight="1" x14ac:dyDescent="0.15">
      <c r="Q883" s="261"/>
    </row>
    <row r="884" spans="17:17" ht="14.25" customHeight="1" x14ac:dyDescent="0.15">
      <c r="Q884" s="261"/>
    </row>
    <row r="885" spans="17:17" ht="14.25" customHeight="1" x14ac:dyDescent="0.15">
      <c r="Q885" s="261"/>
    </row>
    <row r="886" spans="17:17" ht="14.25" customHeight="1" x14ac:dyDescent="0.15">
      <c r="Q886" s="261"/>
    </row>
    <row r="887" spans="17:17" ht="14.25" customHeight="1" x14ac:dyDescent="0.15">
      <c r="Q887" s="261"/>
    </row>
    <row r="888" spans="17:17" ht="14.25" customHeight="1" x14ac:dyDescent="0.15">
      <c r="Q888" s="261"/>
    </row>
    <row r="889" spans="17:17" ht="14.25" customHeight="1" x14ac:dyDescent="0.15">
      <c r="Q889" s="261"/>
    </row>
    <row r="890" spans="17:17" ht="14.25" customHeight="1" x14ac:dyDescent="0.15">
      <c r="Q890" s="261"/>
    </row>
    <row r="891" spans="17:17" ht="14.25" customHeight="1" x14ac:dyDescent="0.15">
      <c r="Q891" s="261"/>
    </row>
    <row r="892" spans="17:17" ht="14.25" customHeight="1" x14ac:dyDescent="0.15">
      <c r="Q892" s="261"/>
    </row>
    <row r="893" spans="17:17" ht="14.25" customHeight="1" x14ac:dyDescent="0.15">
      <c r="Q893" s="261"/>
    </row>
    <row r="894" spans="17:17" ht="14.25" customHeight="1" x14ac:dyDescent="0.15">
      <c r="Q894" s="261"/>
    </row>
    <row r="895" spans="17:17" ht="14.25" customHeight="1" x14ac:dyDescent="0.15">
      <c r="Q895" s="261"/>
    </row>
    <row r="896" spans="17:17" ht="14.25" customHeight="1" x14ac:dyDescent="0.15">
      <c r="Q896" s="261"/>
    </row>
    <row r="897" spans="17:17" ht="14.25" customHeight="1" x14ac:dyDescent="0.15">
      <c r="Q897" s="261"/>
    </row>
    <row r="898" spans="17:17" ht="14.25" customHeight="1" x14ac:dyDescent="0.15">
      <c r="Q898" s="261"/>
    </row>
    <row r="899" spans="17:17" ht="14.25" customHeight="1" x14ac:dyDescent="0.15">
      <c r="Q899" s="261"/>
    </row>
    <row r="900" spans="17:17" ht="14.25" customHeight="1" x14ac:dyDescent="0.15">
      <c r="Q900" s="261"/>
    </row>
    <row r="901" spans="17:17" ht="14.25" customHeight="1" x14ac:dyDescent="0.15">
      <c r="Q901" s="261"/>
    </row>
    <row r="902" spans="17:17" ht="14.25" customHeight="1" x14ac:dyDescent="0.15">
      <c r="Q902" s="261"/>
    </row>
    <row r="903" spans="17:17" ht="14.25" customHeight="1" x14ac:dyDescent="0.15">
      <c r="Q903" s="261"/>
    </row>
    <row r="904" spans="17:17" ht="14.25" customHeight="1" x14ac:dyDescent="0.15">
      <c r="Q904" s="261"/>
    </row>
    <row r="905" spans="17:17" ht="14.25" customHeight="1" x14ac:dyDescent="0.15">
      <c r="Q905" s="261"/>
    </row>
    <row r="906" spans="17:17" ht="14.25" customHeight="1" x14ac:dyDescent="0.15">
      <c r="Q906" s="261"/>
    </row>
    <row r="907" spans="17:17" ht="14.25" customHeight="1" x14ac:dyDescent="0.15">
      <c r="Q907" s="261"/>
    </row>
    <row r="908" spans="17:17" ht="14.25" customHeight="1" x14ac:dyDescent="0.15">
      <c r="Q908" s="261"/>
    </row>
    <row r="909" spans="17:17" ht="14.25" customHeight="1" x14ac:dyDescent="0.15">
      <c r="Q909" s="261"/>
    </row>
    <row r="910" spans="17:17" ht="14.25" customHeight="1" x14ac:dyDescent="0.15">
      <c r="Q910" s="261"/>
    </row>
    <row r="911" spans="17:17" ht="14.25" customHeight="1" x14ac:dyDescent="0.15">
      <c r="Q911" s="261"/>
    </row>
    <row r="912" spans="17:17" ht="14.25" customHeight="1" x14ac:dyDescent="0.15">
      <c r="Q912" s="261"/>
    </row>
    <row r="913" spans="17:17" ht="14.25" customHeight="1" x14ac:dyDescent="0.15">
      <c r="Q913" s="261"/>
    </row>
    <row r="914" spans="17:17" ht="14.25" customHeight="1" x14ac:dyDescent="0.15">
      <c r="Q914" s="261"/>
    </row>
    <row r="915" spans="17:17" ht="14.25" customHeight="1" x14ac:dyDescent="0.15">
      <c r="Q915" s="261"/>
    </row>
    <row r="916" spans="17:17" ht="14.25" customHeight="1" x14ac:dyDescent="0.15">
      <c r="Q916" s="261"/>
    </row>
    <row r="917" spans="17:17" ht="14.25" customHeight="1" x14ac:dyDescent="0.15">
      <c r="Q917" s="261"/>
    </row>
    <row r="918" spans="17:17" ht="14.25" customHeight="1" x14ac:dyDescent="0.15">
      <c r="Q918" s="261"/>
    </row>
    <row r="919" spans="17:17" ht="14.25" customHeight="1" x14ac:dyDescent="0.15">
      <c r="Q919" s="261"/>
    </row>
    <row r="920" spans="17:17" ht="14.25" customHeight="1" x14ac:dyDescent="0.15">
      <c r="Q920" s="261"/>
    </row>
    <row r="921" spans="17:17" ht="14.25" customHeight="1" x14ac:dyDescent="0.15">
      <c r="Q921" s="261"/>
    </row>
    <row r="922" spans="17:17" ht="14.25" customHeight="1" x14ac:dyDescent="0.15">
      <c r="Q922" s="261"/>
    </row>
    <row r="923" spans="17:17" ht="14.25" customHeight="1" x14ac:dyDescent="0.15">
      <c r="Q923" s="261"/>
    </row>
    <row r="924" spans="17:17" ht="14.25" customHeight="1" x14ac:dyDescent="0.15">
      <c r="Q924" s="261"/>
    </row>
    <row r="925" spans="17:17" ht="14.25" customHeight="1" x14ac:dyDescent="0.15">
      <c r="Q925" s="261"/>
    </row>
    <row r="926" spans="17:17" ht="14.25" customHeight="1" x14ac:dyDescent="0.15">
      <c r="Q926" s="261"/>
    </row>
    <row r="927" spans="17:17" ht="14.25" customHeight="1" x14ac:dyDescent="0.15">
      <c r="Q927" s="261"/>
    </row>
    <row r="928" spans="17:17" ht="14.25" customHeight="1" x14ac:dyDescent="0.15">
      <c r="Q928" s="261"/>
    </row>
    <row r="929" spans="17:17" ht="14.25" customHeight="1" x14ac:dyDescent="0.15">
      <c r="Q929" s="261"/>
    </row>
    <row r="930" spans="17:17" ht="14.25" customHeight="1" x14ac:dyDescent="0.15">
      <c r="Q930" s="261"/>
    </row>
    <row r="931" spans="17:17" ht="14.25" customHeight="1" x14ac:dyDescent="0.15">
      <c r="Q931" s="261"/>
    </row>
    <row r="932" spans="17:17" ht="14.25" customHeight="1" x14ac:dyDescent="0.15">
      <c r="Q932" s="261"/>
    </row>
    <row r="933" spans="17:17" ht="14.25" customHeight="1" x14ac:dyDescent="0.15">
      <c r="Q933" s="261"/>
    </row>
    <row r="934" spans="17:17" ht="14.25" customHeight="1" x14ac:dyDescent="0.15">
      <c r="Q934" s="261"/>
    </row>
    <row r="935" spans="17:17" ht="14.25" customHeight="1" x14ac:dyDescent="0.15">
      <c r="Q935" s="261"/>
    </row>
    <row r="936" spans="17:17" ht="14.25" customHeight="1" x14ac:dyDescent="0.15">
      <c r="Q936" s="261"/>
    </row>
    <row r="937" spans="17:17" ht="14.25" customHeight="1" x14ac:dyDescent="0.15">
      <c r="Q937" s="261"/>
    </row>
    <row r="938" spans="17:17" ht="14.25" customHeight="1" x14ac:dyDescent="0.15">
      <c r="Q938" s="261"/>
    </row>
    <row r="939" spans="17:17" ht="14.25" customHeight="1" x14ac:dyDescent="0.15">
      <c r="Q939" s="261"/>
    </row>
    <row r="940" spans="17:17" ht="14.25" customHeight="1" x14ac:dyDescent="0.15">
      <c r="Q940" s="261"/>
    </row>
    <row r="941" spans="17:17" ht="14.25" customHeight="1" x14ac:dyDescent="0.15">
      <c r="Q941" s="261"/>
    </row>
    <row r="942" spans="17:17" ht="14.25" customHeight="1" x14ac:dyDescent="0.15">
      <c r="Q942" s="261"/>
    </row>
    <row r="943" spans="17:17" ht="14.25" customHeight="1" x14ac:dyDescent="0.15">
      <c r="Q943" s="261"/>
    </row>
    <row r="944" spans="17:17" ht="14.25" customHeight="1" x14ac:dyDescent="0.15">
      <c r="Q944" s="261"/>
    </row>
    <row r="945" spans="17:17" ht="14.25" customHeight="1" x14ac:dyDescent="0.15">
      <c r="Q945" s="261"/>
    </row>
    <row r="946" spans="17:17" ht="14.25" customHeight="1" x14ac:dyDescent="0.15">
      <c r="Q946" s="261"/>
    </row>
    <row r="947" spans="17:17" ht="14.25" customHeight="1" x14ac:dyDescent="0.15">
      <c r="Q947" s="261"/>
    </row>
    <row r="948" spans="17:17" ht="14.25" customHeight="1" x14ac:dyDescent="0.15">
      <c r="Q948" s="261"/>
    </row>
    <row r="949" spans="17:17" ht="14.25" customHeight="1" x14ac:dyDescent="0.15">
      <c r="Q949" s="261"/>
    </row>
    <row r="950" spans="17:17" ht="14.25" customHeight="1" x14ac:dyDescent="0.15">
      <c r="Q950" s="261"/>
    </row>
    <row r="951" spans="17:17" ht="14.25" customHeight="1" x14ac:dyDescent="0.15">
      <c r="Q951" s="261"/>
    </row>
    <row r="952" spans="17:17" ht="14.25" customHeight="1" x14ac:dyDescent="0.15">
      <c r="Q952" s="261"/>
    </row>
    <row r="953" spans="17:17" ht="14.25" customHeight="1" x14ac:dyDescent="0.15">
      <c r="Q953" s="261"/>
    </row>
    <row r="954" spans="17:17" ht="14.25" customHeight="1" x14ac:dyDescent="0.15">
      <c r="Q954" s="261"/>
    </row>
    <row r="955" spans="17:17" ht="14.25" customHeight="1" x14ac:dyDescent="0.15">
      <c r="Q955" s="261"/>
    </row>
    <row r="956" spans="17:17" ht="14.25" customHeight="1" x14ac:dyDescent="0.15">
      <c r="Q956" s="261"/>
    </row>
    <row r="957" spans="17:17" ht="14.25" customHeight="1" x14ac:dyDescent="0.15">
      <c r="Q957" s="261"/>
    </row>
    <row r="958" spans="17:17" ht="14.25" customHeight="1" x14ac:dyDescent="0.15">
      <c r="Q958" s="261"/>
    </row>
    <row r="959" spans="17:17" ht="14.25" customHeight="1" x14ac:dyDescent="0.15">
      <c r="Q959" s="261"/>
    </row>
    <row r="960" spans="17:17" ht="14.25" customHeight="1" x14ac:dyDescent="0.15">
      <c r="Q960" s="261"/>
    </row>
    <row r="961" spans="17:17" ht="14.25" customHeight="1" x14ac:dyDescent="0.15">
      <c r="Q961" s="261"/>
    </row>
    <row r="962" spans="17:17" ht="14.25" customHeight="1" x14ac:dyDescent="0.15">
      <c r="Q962" s="261"/>
    </row>
    <row r="963" spans="17:17" ht="14.25" customHeight="1" x14ac:dyDescent="0.15">
      <c r="Q963" s="261"/>
    </row>
    <row r="964" spans="17:17" ht="14.25" customHeight="1" x14ac:dyDescent="0.15">
      <c r="Q964" s="261"/>
    </row>
    <row r="965" spans="17:17" ht="14.25" customHeight="1" x14ac:dyDescent="0.15">
      <c r="Q965" s="261"/>
    </row>
    <row r="966" spans="17:17" ht="14.25" customHeight="1" x14ac:dyDescent="0.15">
      <c r="Q966" s="261"/>
    </row>
    <row r="967" spans="17:17" ht="14.25" customHeight="1" x14ac:dyDescent="0.15">
      <c r="Q967" s="261"/>
    </row>
    <row r="968" spans="17:17" ht="14.25" customHeight="1" x14ac:dyDescent="0.15">
      <c r="Q968" s="261"/>
    </row>
    <row r="969" spans="17:17" ht="14.25" customHeight="1" x14ac:dyDescent="0.15">
      <c r="Q969" s="261"/>
    </row>
    <row r="970" spans="17:17" ht="14.25" customHeight="1" x14ac:dyDescent="0.15">
      <c r="Q970" s="261"/>
    </row>
    <row r="971" spans="17:17" ht="14.25" customHeight="1" x14ac:dyDescent="0.15">
      <c r="Q971" s="261"/>
    </row>
    <row r="972" spans="17:17" ht="14.25" customHeight="1" x14ac:dyDescent="0.15">
      <c r="Q972" s="261"/>
    </row>
    <row r="973" spans="17:17" ht="14.25" customHeight="1" x14ac:dyDescent="0.15">
      <c r="Q973" s="261"/>
    </row>
    <row r="974" spans="17:17" ht="14.25" customHeight="1" x14ac:dyDescent="0.15">
      <c r="Q974" s="261"/>
    </row>
    <row r="975" spans="17:17" ht="14.25" customHeight="1" x14ac:dyDescent="0.15">
      <c r="Q975" s="261"/>
    </row>
    <row r="976" spans="17:17" ht="14.25" customHeight="1" x14ac:dyDescent="0.15">
      <c r="Q976" s="261"/>
    </row>
    <row r="977" spans="17:17" ht="14.25" customHeight="1" x14ac:dyDescent="0.15">
      <c r="Q977" s="261"/>
    </row>
    <row r="978" spans="17:17" ht="14.25" customHeight="1" x14ac:dyDescent="0.15">
      <c r="Q978" s="261"/>
    </row>
    <row r="979" spans="17:17" ht="14.25" customHeight="1" x14ac:dyDescent="0.15">
      <c r="Q979" s="261"/>
    </row>
    <row r="980" spans="17:17" ht="14.25" customHeight="1" x14ac:dyDescent="0.15">
      <c r="Q980" s="261"/>
    </row>
    <row r="981" spans="17:17" ht="14.25" customHeight="1" x14ac:dyDescent="0.15">
      <c r="Q981" s="261"/>
    </row>
    <row r="982" spans="17:17" ht="14.25" customHeight="1" x14ac:dyDescent="0.15">
      <c r="Q982" s="261"/>
    </row>
    <row r="983" spans="17:17" ht="14.25" customHeight="1" x14ac:dyDescent="0.15">
      <c r="Q983" s="261"/>
    </row>
    <row r="984" spans="17:17" ht="14.25" customHeight="1" x14ac:dyDescent="0.15">
      <c r="Q984" s="261"/>
    </row>
    <row r="985" spans="17:17" ht="14.25" customHeight="1" x14ac:dyDescent="0.15">
      <c r="Q985" s="261"/>
    </row>
    <row r="986" spans="17:17" ht="14.25" customHeight="1" x14ac:dyDescent="0.15">
      <c r="Q986" s="261"/>
    </row>
    <row r="987" spans="17:17" ht="14.25" customHeight="1" x14ac:dyDescent="0.15">
      <c r="Q987" s="261"/>
    </row>
    <row r="988" spans="17:17" ht="14.25" customHeight="1" x14ac:dyDescent="0.15">
      <c r="Q988" s="261"/>
    </row>
    <row r="989" spans="17:17" ht="14.25" customHeight="1" x14ac:dyDescent="0.15">
      <c r="Q989" s="261"/>
    </row>
    <row r="990" spans="17:17" ht="14.25" customHeight="1" x14ac:dyDescent="0.15">
      <c r="Q990" s="261"/>
    </row>
    <row r="991" spans="17:17" ht="14.25" customHeight="1" x14ac:dyDescent="0.15">
      <c r="Q991" s="261"/>
    </row>
    <row r="992" spans="17:17" ht="14.25" customHeight="1" x14ac:dyDescent="0.15">
      <c r="Q992" s="261"/>
    </row>
    <row r="993" spans="17:17" ht="14.25" customHeight="1" x14ac:dyDescent="0.15">
      <c r="Q993" s="261"/>
    </row>
    <row r="994" spans="17:17" ht="14.25" customHeight="1" x14ac:dyDescent="0.15">
      <c r="Q994" s="261"/>
    </row>
    <row r="995" spans="17:17" ht="14.25" customHeight="1" x14ac:dyDescent="0.15">
      <c r="Q995" s="261"/>
    </row>
    <row r="996" spans="17:17" ht="14.25" customHeight="1" x14ac:dyDescent="0.15">
      <c r="Q996" s="261"/>
    </row>
    <row r="997" spans="17:17" ht="14.25" customHeight="1" x14ac:dyDescent="0.15">
      <c r="Q997" s="261"/>
    </row>
    <row r="998" spans="17:17" ht="14.25" customHeight="1" x14ac:dyDescent="0.15">
      <c r="Q998" s="261"/>
    </row>
    <row r="999" spans="17:17" ht="14.25" customHeight="1" x14ac:dyDescent="0.15">
      <c r="Q999" s="261"/>
    </row>
    <row r="1000" spans="17:17" ht="14.25" customHeight="1" x14ac:dyDescent="0.15">
      <c r="Q1000" s="261"/>
    </row>
  </sheetData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COTIZADOR APARTAMENTOS</vt:lpstr>
      <vt:lpstr>COTIZADOR CASAS</vt:lpstr>
      <vt:lpstr>TORRE(2)</vt:lpstr>
      <vt:lpstr>CASA E1 -130 -2024</vt:lpstr>
      <vt:lpstr>ALEJANDRA CASA E2 135SMMLV (2)</vt:lpstr>
      <vt:lpstr>ASTRID CASA E2 135SMMLV (2)</vt:lpstr>
      <vt:lpstr>COTIZACION VIP 20"</vt:lpstr>
      <vt:lpstr>Hoja3</vt:lpstr>
      <vt:lpstr>Hoja1</vt:lpstr>
      <vt:lpstr>Copia de Hoja2</vt:lpstr>
      <vt:lpstr>TORRE 2</vt:lpstr>
      <vt:lpstr>TORRE 1</vt:lpstr>
      <vt:lpstr>22-1 D2 -E1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Ventas 3</dc:creator>
  <cp:lastModifiedBy>Pablo Sanchez</cp:lastModifiedBy>
  <dcterms:created xsi:type="dcterms:W3CDTF">2021-02-09T22:58:02Z</dcterms:created>
  <dcterms:modified xsi:type="dcterms:W3CDTF">2025-05-08T21:23:43Z</dcterms:modified>
</cp:coreProperties>
</file>